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 codeName="{91B80F79-697F-C00D-A1F8-6C9A07846A5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ihuang\Desktop\"/>
    </mc:Choice>
  </mc:AlternateContent>
  <bookViews>
    <workbookView xWindow="0" yWindow="0" windowWidth="14484" windowHeight="8184" tabRatio="795"/>
  </bookViews>
  <sheets>
    <sheet name="MxL7704" sheetId="37" r:id="rId1"/>
    <sheet name="Simple Data" sheetId="1" r:id="rId2"/>
    <sheet name="PLXDAQ_new_Settings" sheetId="6" state="hidden" r:id="rId3"/>
  </sheets>
  <functionGroups builtInGroupCount="19"/>
  <definedNames>
    <definedName name="_xlnm._FilterDatabase" localSheetId="1" hidden="1">'Simple Data'!$A$1:$H$3455</definedName>
    <definedName name="device">#REF!</definedName>
    <definedName name="flahtorchmode">#REF!</definedName>
    <definedName name="flashcurrent">#REF!</definedName>
    <definedName name="flashduration">#REF!</definedName>
    <definedName name="flashtorch">#REF!</definedName>
    <definedName name="flashtorchmode">#REF!</definedName>
    <definedName name="onoff">#REF!</definedName>
    <definedName name="shutdown">#REF!</definedName>
    <definedName name="torchcurrent">#REF!</definedName>
    <definedName name="voltageprog">#REF!</definedName>
  </definedNames>
  <calcPr calcId="171027"/>
</workbook>
</file>

<file path=xl/calcChain.xml><?xml version="1.0" encoding="utf-8"?>
<calcChain xmlns="http://schemas.openxmlformats.org/spreadsheetml/2006/main">
  <c r="S70" i="37" l="1"/>
  <c r="S71" i="37"/>
  <c r="S72" i="37"/>
  <c r="S73" i="37"/>
  <c r="S74" i="37" s="1"/>
  <c r="S75" i="37" s="1"/>
  <c r="S76" i="37" s="1"/>
  <c r="S77" i="37" s="1"/>
  <c r="S78" i="37" s="1"/>
  <c r="S79" i="37" s="1"/>
  <c r="S80" i="37" s="1"/>
  <c r="M80" i="37" l="1"/>
  <c r="M78" i="37"/>
  <c r="M77" i="37"/>
  <c r="M76" i="37"/>
  <c r="M79" i="37"/>
  <c r="M72" i="37"/>
  <c r="W72" i="37" s="1"/>
  <c r="M71" i="37"/>
  <c r="H94" i="37" l="1"/>
  <c r="H95" i="37" s="1"/>
  <c r="A91" i="37"/>
  <c r="A97" i="37" s="1"/>
  <c r="A87" i="37"/>
  <c r="D86" i="37"/>
  <c r="D87" i="37" s="1"/>
  <c r="AE39" i="37"/>
  <c r="AE40" i="37" s="1"/>
  <c r="U2" i="37"/>
  <c r="T2" i="37"/>
  <c r="W2" i="37" s="1"/>
  <c r="S2" i="37"/>
  <c r="S3" i="37" s="1"/>
  <c r="S4" i="37" s="1"/>
  <c r="S5" i="37" s="1"/>
  <c r="S6" i="37" s="1"/>
  <c r="S7" i="37" s="1"/>
  <c r="S8" i="37" s="1"/>
  <c r="S9" i="37" s="1"/>
  <c r="S10" i="37" s="1"/>
  <c r="S11" i="37" s="1"/>
  <c r="S12" i="37" s="1"/>
  <c r="S13" i="37" s="1"/>
  <c r="S14" i="37" s="1"/>
  <c r="S15" i="37" s="1"/>
  <c r="S16" i="37" s="1"/>
  <c r="S17" i="37" s="1"/>
  <c r="S18" i="37" s="1"/>
  <c r="S19" i="37" s="1"/>
  <c r="S20" i="37" s="1"/>
  <c r="S21" i="37" s="1"/>
  <c r="S22" i="37" s="1"/>
  <c r="S23" i="37" s="1"/>
  <c r="S24" i="37" s="1"/>
  <c r="S25" i="37" s="1"/>
  <c r="S26" i="37" s="1"/>
  <c r="S27" i="37" s="1"/>
  <c r="S28" i="37" l="1"/>
  <c r="S29" i="37" s="1"/>
  <c r="S30" i="37" s="1"/>
  <c r="S31" i="37" s="1"/>
  <c r="S32" i="37" s="1"/>
  <c r="S33" i="37" s="1"/>
  <c r="S34" i="37" s="1"/>
  <c r="S35" i="37" s="1"/>
  <c r="S36" i="37" s="1"/>
  <c r="S37" i="37" s="1"/>
  <c r="S38" i="37" s="1"/>
  <c r="S39" i="37" s="1"/>
  <c r="S40" i="37" s="1"/>
  <c r="S41" i="37" s="1"/>
  <c r="S42" i="37" s="1"/>
  <c r="S43" i="37" s="1"/>
  <c r="S44" i="37" s="1"/>
  <c r="S45" i="37" s="1"/>
  <c r="S46" i="37" s="1"/>
  <c r="S47" i="37" s="1"/>
  <c r="S48" i="37" s="1"/>
  <c r="S49" i="37" s="1"/>
  <c r="AC2" i="37"/>
  <c r="T3" i="37"/>
  <c r="T4" i="37" s="1"/>
  <c r="W4" i="37" s="1"/>
  <c r="AE41" i="37"/>
  <c r="Y2" i="37"/>
  <c r="AA2" i="37"/>
  <c r="U3" i="37"/>
  <c r="A93" i="37"/>
  <c r="A99" i="37"/>
  <c r="A103" i="37"/>
  <c r="W3" i="37" l="1"/>
  <c r="T5" i="37"/>
  <c r="T6" i="37" s="1"/>
  <c r="S50" i="37"/>
  <c r="S51" i="37" s="1"/>
  <c r="S52" i="37" s="1"/>
  <c r="S53" i="37" s="1"/>
  <c r="S54" i="37" s="1"/>
  <c r="S55" i="37" s="1"/>
  <c r="S56" i="37" s="1"/>
  <c r="S57" i="37" s="1"/>
  <c r="S58" i="37" s="1"/>
  <c r="S59" i="37" s="1"/>
  <c r="S60" i="37" s="1"/>
  <c r="S61" i="37" s="1"/>
  <c r="S62" i="37" s="1"/>
  <c r="S63" i="37" s="1"/>
  <c r="S64" i="37" s="1"/>
  <c r="S65" i="37" s="1"/>
  <c r="S66" i="37" s="1"/>
  <c r="S67" i="37" s="1"/>
  <c r="S68" i="37" s="1"/>
  <c r="S69" i="37" s="1"/>
  <c r="AC3" i="37"/>
  <c r="U4" i="37"/>
  <c r="AA3" i="37"/>
  <c r="Y3" i="37"/>
  <c r="AE42" i="37"/>
  <c r="W5" i="37" l="1"/>
  <c r="S81" i="37"/>
  <c r="S82" i="37" s="1"/>
  <c r="S83" i="37" s="1"/>
  <c r="S84" i="37" s="1"/>
  <c r="S85" i="37" s="1"/>
  <c r="S86" i="37" s="1"/>
  <c r="S87" i="37" s="1"/>
  <c r="S88" i="37" s="1"/>
  <c r="S89" i="37" s="1"/>
  <c r="S90" i="37" s="1"/>
  <c r="S91" i="37" s="1"/>
  <c r="S92" i="37" s="1"/>
  <c r="S93" i="37" s="1"/>
  <c r="S94" i="37" s="1"/>
  <c r="S95" i="37" s="1"/>
  <c r="S96" i="37" s="1"/>
  <c r="S97" i="37" s="1"/>
  <c r="S98" i="37" s="1"/>
  <c r="S99" i="37" s="1"/>
  <c r="S100" i="37" s="1"/>
  <c r="S101" i="37" s="1"/>
  <c r="S102" i="37" s="1"/>
  <c r="S103" i="37" s="1"/>
  <c r="S104" i="37" s="1"/>
  <c r="S105" i="37" s="1"/>
  <c r="S106" i="37" s="1"/>
  <c r="S107" i="37" s="1"/>
  <c r="S108" i="37" s="1"/>
  <c r="S109" i="37" s="1"/>
  <c r="S110" i="37" s="1"/>
  <c r="S111" i="37" s="1"/>
  <c r="S112" i="37" s="1"/>
  <c r="S113" i="37" s="1"/>
  <c r="S114" i="37" s="1"/>
  <c r="S115" i="37" s="1"/>
  <c r="S116" i="37" s="1"/>
  <c r="S117" i="37" s="1"/>
  <c r="S118" i="37" s="1"/>
  <c r="S119" i="37" s="1"/>
  <c r="S120" i="37" s="1"/>
  <c r="S121" i="37" s="1"/>
  <c r="S122" i="37" s="1"/>
  <c r="S123" i="37" s="1"/>
  <c r="S124" i="37" s="1"/>
  <c r="S125" i="37" s="1"/>
  <c r="S126" i="37" s="1"/>
  <c r="S127" i="37" s="1"/>
  <c r="S128" i="37" s="1"/>
  <c r="S129" i="37" s="1"/>
  <c r="S130" i="37" s="1"/>
  <c r="S131" i="37" s="1"/>
  <c r="S132" i="37" s="1"/>
  <c r="S133" i="37" s="1"/>
  <c r="S134" i="37" s="1"/>
  <c r="S135" i="37" s="1"/>
  <c r="S136" i="37" s="1"/>
  <c r="S137" i="37" s="1"/>
  <c r="S138" i="37" s="1"/>
  <c r="S139" i="37" s="1"/>
  <c r="S140" i="37" s="1"/>
  <c r="S141" i="37" s="1"/>
  <c r="S142" i="37" s="1"/>
  <c r="S143" i="37" s="1"/>
  <c r="S144" i="37" s="1"/>
  <c r="S145" i="37" s="1"/>
  <c r="S146" i="37" s="1"/>
  <c r="S147" i="37" s="1"/>
  <c r="S148" i="37" s="1"/>
  <c r="S149" i="37" s="1"/>
  <c r="S150" i="37" s="1"/>
  <c r="S151" i="37" s="1"/>
  <c r="S152" i="37" s="1"/>
  <c r="S153" i="37" s="1"/>
  <c r="S154" i="37" s="1"/>
  <c r="S155" i="37" s="1"/>
  <c r="S156" i="37" s="1"/>
  <c r="S157" i="37" s="1"/>
  <c r="S158" i="37" s="1"/>
  <c r="S159" i="37" s="1"/>
  <c r="S160" i="37" s="1"/>
  <c r="S161" i="37" s="1"/>
  <c r="S162" i="37" s="1"/>
  <c r="S163" i="37" s="1"/>
  <c r="S164" i="37" s="1"/>
  <c r="S165" i="37" s="1"/>
  <c r="S166" i="37" s="1"/>
  <c r="S167" i="37" s="1"/>
  <c r="S168" i="37" s="1"/>
  <c r="S169" i="37" s="1"/>
  <c r="S170" i="37" s="1"/>
  <c r="S171" i="37" s="1"/>
  <c r="S172" i="37" s="1"/>
  <c r="S173" i="37" s="1"/>
  <c r="S174" i="37" s="1"/>
  <c r="S175" i="37" s="1"/>
  <c r="S176" i="37" s="1"/>
  <c r="S177" i="37" s="1"/>
  <c r="S178" i="37" s="1"/>
  <c r="S179" i="37" s="1"/>
  <c r="S180" i="37" s="1"/>
  <c r="S181" i="37" s="1"/>
  <c r="S182" i="37" s="1"/>
  <c r="S183" i="37" s="1"/>
  <c r="S184" i="37" s="1"/>
  <c r="S185" i="37" s="1"/>
  <c r="S186" i="37" s="1"/>
  <c r="S187" i="37" s="1"/>
  <c r="S188" i="37" s="1"/>
  <c r="S189" i="37" s="1"/>
  <c r="S190" i="37" s="1"/>
  <c r="S191" i="37" s="1"/>
  <c r="S192" i="37" s="1"/>
  <c r="S193" i="37" s="1"/>
  <c r="S194" i="37" s="1"/>
  <c r="S195" i="37" s="1"/>
  <c r="S196" i="37" s="1"/>
  <c r="S197" i="37" s="1"/>
  <c r="S198" i="37" s="1"/>
  <c r="S199" i="37" s="1"/>
  <c r="S200" i="37" s="1"/>
  <c r="S201" i="37" s="1"/>
  <c r="S202" i="37" s="1"/>
  <c r="S203" i="37" s="1"/>
  <c r="S204" i="37" s="1"/>
  <c r="S205" i="37" s="1"/>
  <c r="S206" i="37" s="1"/>
  <c r="S207" i="37" s="1"/>
  <c r="S208" i="37" s="1"/>
  <c r="S209" i="37" s="1"/>
  <c r="S210" i="37" s="1"/>
  <c r="S211" i="37" s="1"/>
  <c r="S212" i="37" s="1"/>
  <c r="S213" i="37" s="1"/>
  <c r="S214" i="37" s="1"/>
  <c r="S215" i="37" s="1"/>
  <c r="S216" i="37" s="1"/>
  <c r="S217" i="37" s="1"/>
  <c r="S218" i="37" s="1"/>
  <c r="S219" i="37" s="1"/>
  <c r="S220" i="37" s="1"/>
  <c r="S221" i="37" s="1"/>
  <c r="S222" i="37" s="1"/>
  <c r="S223" i="37" s="1"/>
  <c r="S224" i="37" s="1"/>
  <c r="S225" i="37" s="1"/>
  <c r="S226" i="37" s="1"/>
  <c r="S227" i="37" s="1"/>
  <c r="S228" i="37" s="1"/>
  <c r="S229" i="37" s="1"/>
  <c r="S230" i="37" s="1"/>
  <c r="S231" i="37" s="1"/>
  <c r="S232" i="37" s="1"/>
  <c r="S233" i="37" s="1"/>
  <c r="S234" i="37" s="1"/>
  <c r="S235" i="37" s="1"/>
  <c r="S236" i="37" s="1"/>
  <c r="S237" i="37" s="1"/>
  <c r="S238" i="37" s="1"/>
  <c r="S239" i="37" s="1"/>
  <c r="S240" i="37" s="1"/>
  <c r="S241" i="37" s="1"/>
  <c r="S242" i="37" s="1"/>
  <c r="S243" i="37" s="1"/>
  <c r="S244" i="37" s="1"/>
  <c r="S245" i="37" s="1"/>
  <c r="S246" i="37" s="1"/>
  <c r="S247" i="37" s="1"/>
  <c r="S248" i="37" s="1"/>
  <c r="S249" i="37" s="1"/>
  <c r="S250" i="37" s="1"/>
  <c r="S251" i="37" s="1"/>
  <c r="S252" i="37" s="1"/>
  <c r="S253" i="37" s="1"/>
  <c r="S254" i="37" s="1"/>
  <c r="S255" i="37" s="1"/>
  <c r="S256" i="37" s="1"/>
  <c r="S257" i="37" s="1"/>
  <c r="W76" i="37"/>
  <c r="AE43" i="37"/>
  <c r="T7" i="37"/>
  <c r="W6" i="37"/>
  <c r="AC4" i="37"/>
  <c r="U5" i="37"/>
  <c r="AA4" i="37"/>
  <c r="Y4" i="37"/>
  <c r="W77" i="37" l="1"/>
  <c r="W7" i="37"/>
  <c r="T8" i="37"/>
  <c r="U6" i="37"/>
  <c r="Y5" i="37"/>
  <c r="AC5" i="37"/>
  <c r="AA5" i="37"/>
  <c r="AE44" i="37"/>
  <c r="W78" i="37" l="1"/>
  <c r="U7" i="37"/>
  <c r="AA6" i="37"/>
  <c r="Y6" i="37"/>
  <c r="AC6" i="37"/>
  <c r="W8" i="37"/>
  <c r="T9" i="37"/>
  <c r="W79" i="37" l="1"/>
  <c r="W80" i="37"/>
  <c r="T10" i="37"/>
  <c r="W9" i="37"/>
  <c r="AC7" i="37"/>
  <c r="AA7" i="37"/>
  <c r="U8" i="37"/>
  <c r="Y7" i="37"/>
  <c r="Y8" i="37" l="1"/>
  <c r="AC8" i="37"/>
  <c r="U9" i="37"/>
  <c r="AA8" i="37"/>
  <c r="T11" i="37"/>
  <c r="W10" i="37"/>
  <c r="AA9" i="37" l="1"/>
  <c r="Y9" i="37"/>
  <c r="AC9" i="37"/>
  <c r="U10" i="37"/>
  <c r="T12" i="37"/>
  <c r="W11" i="37"/>
  <c r="AC10" i="37" l="1"/>
  <c r="U11" i="37"/>
  <c r="AA10" i="37"/>
  <c r="Y10" i="37"/>
  <c r="T13" i="37"/>
  <c r="W12" i="37"/>
  <c r="AC11" i="37" l="1"/>
  <c r="AA11" i="37"/>
  <c r="U12" i="37"/>
  <c r="Y11" i="37"/>
  <c r="T14" i="37"/>
  <c r="W13" i="37"/>
  <c r="AC12" i="37" l="1"/>
  <c r="U13" i="37"/>
  <c r="AA12" i="37"/>
  <c r="Y12" i="37"/>
  <c r="T15" i="37"/>
  <c r="W14" i="37"/>
  <c r="U14" i="37" l="1"/>
  <c r="Y13" i="37"/>
  <c r="AC13" i="37"/>
  <c r="AA13" i="37"/>
  <c r="W15" i="37"/>
  <c r="T16" i="37"/>
  <c r="W16" i="37" l="1"/>
  <c r="T17" i="37"/>
  <c r="U15" i="37"/>
  <c r="AA14" i="37"/>
  <c r="Y14" i="37"/>
  <c r="AC14" i="37"/>
  <c r="T18" i="37" l="1"/>
  <c r="M17" i="37"/>
  <c r="W17" i="37"/>
  <c r="N17" i="37"/>
  <c r="AC15" i="37"/>
  <c r="U16" i="37"/>
  <c r="AA15" i="37"/>
  <c r="Y15" i="37"/>
  <c r="Y16" i="37" l="1"/>
  <c r="U17" i="37"/>
  <c r="AC16" i="37"/>
  <c r="AA16" i="37"/>
  <c r="W18" i="37"/>
  <c r="T19" i="37"/>
  <c r="W19" i="37" l="1"/>
  <c r="T20" i="37"/>
  <c r="AC17" i="37"/>
  <c r="AA17" i="37"/>
  <c r="Y17" i="37"/>
  <c r="U18" i="37"/>
  <c r="W73" i="37" s="1"/>
  <c r="AC18" i="37" l="1"/>
  <c r="M18" i="37"/>
  <c r="AA18" i="37"/>
  <c r="Y18" i="37"/>
  <c r="U19" i="37"/>
  <c r="W74" i="37" s="1"/>
  <c r="N18" i="37"/>
  <c r="M73" i="37" s="1"/>
  <c r="T21" i="37"/>
  <c r="W20" i="37"/>
  <c r="T22" i="37" l="1"/>
  <c r="W21" i="37"/>
  <c r="A88" i="37"/>
  <c r="F90" i="37"/>
  <c r="F91" i="37" s="1"/>
  <c r="AA19" i="37"/>
  <c r="Y19" i="37"/>
  <c r="U20" i="37"/>
  <c r="W75" i="37" s="1"/>
  <c r="N19" i="37"/>
  <c r="M74" i="37" s="1"/>
  <c r="AC19" i="37"/>
  <c r="M19" i="37"/>
  <c r="Y20" i="37" l="1"/>
  <c r="N20" i="37"/>
  <c r="M75" i="37" s="1"/>
  <c r="AC20" i="37"/>
  <c r="M20" i="37"/>
  <c r="U21" i="37"/>
  <c r="AA20" i="37"/>
  <c r="A94" i="37"/>
  <c r="A100" i="37"/>
  <c r="A89" i="37"/>
  <c r="A84" i="37" s="1"/>
  <c r="J98" i="37"/>
  <c r="J99" i="37" s="1"/>
  <c r="T23" i="37"/>
  <c r="W22" i="37"/>
  <c r="A85" i="37" l="1"/>
  <c r="A101" i="37"/>
  <c r="A95" i="37"/>
  <c r="L102" i="37"/>
  <c r="L103" i="37" s="1"/>
  <c r="A90" i="37"/>
  <c r="A83" i="37" s="1"/>
  <c r="B85" i="37" s="1"/>
  <c r="B86" i="37" s="1"/>
  <c r="W23" i="37"/>
  <c r="T24" i="37"/>
  <c r="AA21" i="37"/>
  <c r="Y21" i="37"/>
  <c r="AC21" i="37"/>
  <c r="U22" i="37"/>
  <c r="B93" i="37" l="1"/>
  <c r="B94" i="37" s="1"/>
  <c r="B97" i="37"/>
  <c r="B98" i="37" s="1"/>
  <c r="B101" i="37"/>
  <c r="B102" i="37" s="1"/>
  <c r="B89" i="37"/>
  <c r="B90" i="37" s="1"/>
  <c r="AC22" i="37"/>
  <c r="U23" i="37"/>
  <c r="AA22" i="37"/>
  <c r="Y22" i="37"/>
  <c r="T25" i="37"/>
  <c r="W24" i="37"/>
  <c r="A102" i="37"/>
  <c r="A96" i="37"/>
  <c r="B106" i="37" s="1"/>
  <c r="A86" i="37"/>
  <c r="B110" i="37" l="1"/>
  <c r="B111" i="37" s="1"/>
  <c r="B107" i="37"/>
  <c r="D107" i="37"/>
  <c r="D108" i="37" s="1"/>
  <c r="AC23" i="37"/>
  <c r="U24" i="37"/>
  <c r="AA23" i="37"/>
  <c r="Y23" i="37"/>
  <c r="T26" i="37"/>
  <c r="W25" i="37"/>
  <c r="F111" i="37" l="1"/>
  <c r="F112" i="37" s="1"/>
  <c r="Y24" i="37"/>
  <c r="AC24" i="37"/>
  <c r="U25" i="37"/>
  <c r="AA24" i="37"/>
  <c r="T27" i="37"/>
  <c r="W26" i="37"/>
  <c r="U26" i="37" l="1"/>
  <c r="AA25" i="37"/>
  <c r="Y25" i="37"/>
  <c r="AC25" i="37"/>
  <c r="W27" i="37"/>
  <c r="T28" i="37"/>
  <c r="T29" i="37" l="1"/>
  <c r="W28" i="37"/>
  <c r="AC26" i="37"/>
  <c r="U27" i="37"/>
  <c r="AA26" i="37"/>
  <c r="Y26" i="37"/>
  <c r="AC27" i="37" l="1"/>
  <c r="U28" i="37"/>
  <c r="AA27" i="37"/>
  <c r="Y27" i="37"/>
  <c r="T30" i="37"/>
  <c r="W29" i="37"/>
  <c r="T31" i="37" l="1"/>
  <c r="W30" i="37"/>
  <c r="Y28" i="37"/>
  <c r="AC28" i="37"/>
  <c r="U29" i="37"/>
  <c r="AA28" i="37"/>
  <c r="U30" i="37" l="1"/>
  <c r="AA29" i="37"/>
  <c r="Y29" i="37"/>
  <c r="AC29" i="37"/>
  <c r="W31" i="37"/>
  <c r="T32" i="37"/>
  <c r="T33" i="37" l="1"/>
  <c r="W32" i="37"/>
  <c r="AC30" i="37"/>
  <c r="U31" i="37"/>
  <c r="AA30" i="37"/>
  <c r="Y30" i="37"/>
  <c r="AC31" i="37" l="1"/>
  <c r="U32" i="37"/>
  <c r="AA31" i="37"/>
  <c r="Y31" i="37"/>
  <c r="T34" i="37"/>
  <c r="W33" i="37"/>
  <c r="Y32" i="37" l="1"/>
  <c r="AC32" i="37"/>
  <c r="U33" i="37"/>
  <c r="AA32" i="37"/>
  <c r="T35" i="37"/>
  <c r="W34" i="37"/>
  <c r="W35" i="37" l="1"/>
  <c r="T36" i="37"/>
  <c r="U34" i="37"/>
  <c r="AA33" i="37"/>
  <c r="Y33" i="37"/>
  <c r="AC33" i="37"/>
  <c r="AC34" i="37" l="1"/>
  <c r="U35" i="37"/>
  <c r="AA34" i="37"/>
  <c r="Y34" i="37"/>
  <c r="T37" i="37"/>
  <c r="W36" i="37"/>
  <c r="AC35" i="37" l="1"/>
  <c r="U36" i="37"/>
  <c r="AA35" i="37"/>
  <c r="Y35" i="37"/>
  <c r="T38" i="37"/>
  <c r="W37" i="37"/>
  <c r="T39" i="37" l="1"/>
  <c r="AF38" i="37"/>
  <c r="W38" i="37"/>
  <c r="Y36" i="37"/>
  <c r="AC36" i="37"/>
  <c r="U37" i="37"/>
  <c r="AA36" i="37"/>
  <c r="U38" i="37" l="1"/>
  <c r="AA37" i="37"/>
  <c r="Y37" i="37"/>
  <c r="AC37" i="37"/>
  <c r="T40" i="37"/>
  <c r="W39" i="37"/>
  <c r="AF39" i="37"/>
  <c r="T41" i="37" l="1"/>
  <c r="W40" i="37"/>
  <c r="AF40" i="37"/>
  <c r="AC38" i="37"/>
  <c r="AA38" i="37"/>
  <c r="AG38" i="37"/>
  <c r="Y38" i="37"/>
  <c r="U39" i="37"/>
  <c r="AG39" i="37" l="1"/>
  <c r="AA39" i="37"/>
  <c r="U40" i="37"/>
  <c r="Y39" i="37"/>
  <c r="AC39" i="37"/>
  <c r="T42" i="37"/>
  <c r="W41" i="37"/>
  <c r="AF41" i="37"/>
  <c r="AC40" i="37" l="1"/>
  <c r="AG40" i="37"/>
  <c r="AA40" i="37"/>
  <c r="U41" i="37"/>
  <c r="Y40" i="37"/>
  <c r="T43" i="37"/>
  <c r="W42" i="37"/>
  <c r="AF42" i="37"/>
  <c r="AG41" i="37" l="1"/>
  <c r="AA41" i="37"/>
  <c r="U42" i="37"/>
  <c r="Y41" i="37"/>
  <c r="AC41" i="37"/>
  <c r="T44" i="37"/>
  <c r="W43" i="37"/>
  <c r="AF43" i="37"/>
  <c r="T45" i="37" l="1"/>
  <c r="W44" i="37"/>
  <c r="AF44" i="37"/>
  <c r="AC42" i="37"/>
  <c r="AG42" i="37"/>
  <c r="AA42" i="37"/>
  <c r="U43" i="37"/>
  <c r="Y42" i="37"/>
  <c r="AG43" i="37" l="1"/>
  <c r="AA43" i="37"/>
  <c r="U44" i="37"/>
  <c r="Y43" i="37"/>
  <c r="AC43" i="37"/>
  <c r="T46" i="37"/>
  <c r="W45" i="37"/>
  <c r="AC44" i="37" l="1"/>
  <c r="AG44" i="37"/>
  <c r="AA44" i="37"/>
  <c r="U45" i="37"/>
  <c r="Y44" i="37"/>
  <c r="T47" i="37"/>
  <c r="W46" i="37"/>
  <c r="U46" i="37" l="1"/>
  <c r="AA45" i="37"/>
  <c r="Y45" i="37"/>
  <c r="AC45" i="37"/>
  <c r="W47" i="37"/>
  <c r="T48" i="37"/>
  <c r="T49" i="37" l="1"/>
  <c r="W48" i="37"/>
  <c r="AC46" i="37"/>
  <c r="U47" i="37"/>
  <c r="AA46" i="37"/>
  <c r="Y46" i="37"/>
  <c r="AC47" i="37" l="1"/>
  <c r="U48" i="37"/>
  <c r="AA47" i="37"/>
  <c r="Y47" i="37"/>
  <c r="T50" i="37"/>
  <c r="W49" i="37"/>
  <c r="T51" i="37" l="1"/>
  <c r="W50" i="37"/>
  <c r="Y48" i="37"/>
  <c r="AC48" i="37"/>
  <c r="U49" i="37"/>
  <c r="AA48" i="37"/>
  <c r="U50" i="37" l="1"/>
  <c r="AA49" i="37"/>
  <c r="AC49" i="37"/>
  <c r="Y49" i="37"/>
  <c r="W51" i="37"/>
  <c r="T52" i="37"/>
  <c r="T53" i="37" l="1"/>
  <c r="W52" i="37"/>
  <c r="AC50" i="37"/>
  <c r="U51" i="37"/>
  <c r="Y50" i="37"/>
  <c r="AA50" i="37"/>
  <c r="AC51" i="37" l="1"/>
  <c r="AA51" i="37"/>
  <c r="U52" i="37"/>
  <c r="Y51" i="37"/>
  <c r="T54" i="37"/>
  <c r="W53" i="37"/>
  <c r="Y52" i="37" l="1"/>
  <c r="AC52" i="37"/>
  <c r="AA52" i="37"/>
  <c r="U53" i="37"/>
  <c r="T55" i="37"/>
  <c r="W54" i="37"/>
  <c r="U54" i="37" l="1"/>
  <c r="AA53" i="37"/>
  <c r="Y53" i="37"/>
  <c r="AC53" i="37"/>
  <c r="W55" i="37"/>
  <c r="T56" i="37"/>
  <c r="T57" i="37" l="1"/>
  <c r="W56" i="37"/>
  <c r="AC54" i="37"/>
  <c r="AA54" i="37"/>
  <c r="U55" i="37"/>
  <c r="Y54" i="37"/>
  <c r="AC55" i="37" l="1"/>
  <c r="AA55" i="37"/>
  <c r="U56" i="37"/>
  <c r="Y55" i="37"/>
  <c r="T58" i="37"/>
  <c r="W57" i="37"/>
  <c r="Y56" i="37" l="1"/>
  <c r="AA56" i="37"/>
  <c r="U57" i="37"/>
  <c r="AC56" i="37"/>
  <c r="T59" i="37"/>
  <c r="W58" i="37"/>
  <c r="U58" i="37" l="1"/>
  <c r="AA57" i="37"/>
  <c r="AC57" i="37"/>
  <c r="Y57" i="37"/>
  <c r="W59" i="37"/>
  <c r="T60" i="37"/>
  <c r="T61" i="37" l="1"/>
  <c r="W60" i="37"/>
  <c r="AC58" i="37"/>
  <c r="AA58" i="37"/>
  <c r="U59" i="37"/>
  <c r="Y58" i="37"/>
  <c r="AA59" i="37" l="1"/>
  <c r="U60" i="37"/>
  <c r="Y59" i="37"/>
  <c r="AC59" i="37"/>
  <c r="T62" i="37"/>
  <c r="W61" i="37"/>
  <c r="Y60" i="37" l="1"/>
  <c r="AA60" i="37"/>
  <c r="U61" i="37"/>
  <c r="AC60" i="37"/>
  <c r="W62" i="37"/>
  <c r="T63" i="37"/>
  <c r="W63" i="37" l="1"/>
  <c r="U62" i="37"/>
  <c r="AA61" i="37"/>
  <c r="Y61" i="37"/>
  <c r="AC61" i="37"/>
  <c r="W64" i="37" l="1"/>
  <c r="AC62" i="37"/>
  <c r="U63" i="37"/>
  <c r="AA62" i="37"/>
  <c r="Y62" i="37"/>
  <c r="AC63" i="37" l="1"/>
  <c r="AA63" i="37"/>
  <c r="Y63" i="37"/>
  <c r="U64" i="37"/>
  <c r="W65" i="37"/>
  <c r="Y64" i="37" l="1"/>
  <c r="U65" i="37"/>
  <c r="AC64" i="37"/>
  <c r="AA64" i="37"/>
  <c r="W66" i="37"/>
  <c r="W67" i="37" l="1"/>
  <c r="U66" i="37"/>
  <c r="AA65" i="37"/>
  <c r="Y65" i="37"/>
  <c r="AC65" i="37"/>
  <c r="W68" i="37" l="1"/>
  <c r="AC66" i="37"/>
  <c r="U67" i="37"/>
  <c r="AA66" i="37"/>
  <c r="Y66" i="37"/>
  <c r="AC67" i="37" l="1"/>
  <c r="Y67" i="37"/>
  <c r="U68" i="37"/>
  <c r="AA67" i="37"/>
  <c r="W69" i="37"/>
  <c r="Y68" i="37" l="1"/>
  <c r="AA68" i="37"/>
  <c r="U69" i="37"/>
  <c r="AC68" i="37"/>
  <c r="W70" i="37"/>
  <c r="U70" i="37" l="1"/>
  <c r="AA69" i="37"/>
  <c r="Y69" i="37"/>
  <c r="AC69" i="37"/>
  <c r="AC70" i="37" l="1"/>
  <c r="AA70" i="37"/>
  <c r="Y70" i="37"/>
  <c r="AC71" i="37" l="1"/>
  <c r="AA71" i="37"/>
  <c r="Y71" i="37"/>
  <c r="AC72" i="37" l="1"/>
  <c r="AA72" i="37"/>
  <c r="Y72" i="37"/>
  <c r="AC73" i="37" l="1"/>
  <c r="AA73" i="37"/>
  <c r="Y73" i="37"/>
  <c r="AC74" i="37" l="1"/>
  <c r="AA74" i="37"/>
  <c r="Y74" i="37"/>
  <c r="AC75" i="37" l="1"/>
  <c r="AA75" i="37"/>
  <c r="Y75" i="37"/>
  <c r="AC76" i="37" l="1"/>
  <c r="AA76" i="37"/>
  <c r="Y76" i="37"/>
  <c r="AC77" i="37" l="1"/>
  <c r="AA77" i="37"/>
  <c r="Y77" i="37"/>
  <c r="AC78" i="37" l="1"/>
  <c r="AA78" i="37"/>
  <c r="Y78" i="37"/>
  <c r="AC79" i="37" l="1"/>
  <c r="AA79" i="37"/>
  <c r="Y79" i="37"/>
  <c r="W81" i="37"/>
  <c r="T83" i="37" l="1"/>
  <c r="W82" i="37"/>
  <c r="AC80" i="37"/>
  <c r="AA80" i="37"/>
  <c r="Y80" i="37"/>
  <c r="Y81" i="37" l="1"/>
  <c r="AC81" i="37"/>
  <c r="AA81" i="37"/>
  <c r="T84" i="37"/>
  <c r="W83" i="37"/>
  <c r="AA82" i="37" l="1"/>
  <c r="Y82" i="37"/>
  <c r="U83" i="37"/>
  <c r="AC82" i="37"/>
  <c r="W84" i="37"/>
  <c r="T85" i="37"/>
  <c r="AA83" i="37" l="1"/>
  <c r="Y83" i="37"/>
  <c r="U84" i="37"/>
  <c r="AC83" i="37"/>
  <c r="T86" i="37"/>
  <c r="W85" i="37"/>
  <c r="AA84" i="37" l="1"/>
  <c r="Y84" i="37"/>
  <c r="U85" i="37"/>
  <c r="AC84" i="37"/>
  <c r="T87" i="37"/>
  <c r="W86" i="37"/>
  <c r="U86" i="37" l="1"/>
  <c r="Y85" i="37"/>
  <c r="AC85" i="37"/>
  <c r="AA85" i="37"/>
  <c r="T88" i="37"/>
  <c r="W87" i="37"/>
  <c r="W88" i="37" l="1"/>
  <c r="T89" i="37"/>
  <c r="AC86" i="37"/>
  <c r="AA86" i="37"/>
  <c r="Y86" i="37"/>
  <c r="U87" i="37"/>
  <c r="W89" i="37" l="1"/>
  <c r="T90" i="37"/>
  <c r="U88" i="37"/>
  <c r="AA87" i="37"/>
  <c r="Y87" i="37"/>
  <c r="AC87" i="37"/>
  <c r="U89" i="37" l="1"/>
  <c r="AC88" i="37"/>
  <c r="AA88" i="37"/>
  <c r="Y88" i="37"/>
  <c r="T91" i="37"/>
  <c r="W90" i="37"/>
  <c r="W91" i="37" l="1"/>
  <c r="T92" i="37"/>
  <c r="AC89" i="37"/>
  <c r="Y89" i="37"/>
  <c r="U90" i="37"/>
  <c r="AA89" i="37"/>
  <c r="W92" i="37" l="1"/>
  <c r="T93" i="37"/>
  <c r="Y90" i="37"/>
  <c r="U91" i="37"/>
  <c r="AA90" i="37"/>
  <c r="AC90" i="37"/>
  <c r="AC91" i="37" l="1"/>
  <c r="U92" i="37"/>
  <c r="AA91" i="37"/>
  <c r="Y91" i="37"/>
  <c r="T94" i="37"/>
  <c r="W93" i="37"/>
  <c r="W94" i="37" l="1"/>
  <c r="T95" i="37"/>
  <c r="Y92" i="37"/>
  <c r="U93" i="37"/>
  <c r="AC92" i="37"/>
  <c r="AA92" i="37"/>
  <c r="AC93" i="37" l="1"/>
  <c r="AA93" i="37"/>
  <c r="U94" i="37"/>
  <c r="Y93" i="37"/>
  <c r="W95" i="37"/>
  <c r="T96" i="37"/>
  <c r="AA94" i="37" l="1"/>
  <c r="Y94" i="37"/>
  <c r="AC94" i="37"/>
  <c r="U95" i="37"/>
  <c r="W96" i="37"/>
  <c r="T97" i="37"/>
  <c r="Y95" i="37" l="1"/>
  <c r="AA95" i="37"/>
  <c r="U96" i="37"/>
  <c r="AC95" i="37"/>
  <c r="W97" i="37"/>
  <c r="T98" i="37"/>
  <c r="Y96" i="37" l="1"/>
  <c r="U97" i="37"/>
  <c r="AA96" i="37"/>
  <c r="AC96" i="37"/>
  <c r="T99" i="37"/>
  <c r="W98" i="37"/>
  <c r="U98" i="37" l="1"/>
  <c r="AC97" i="37"/>
  <c r="Y97" i="37"/>
  <c r="AA97" i="37"/>
  <c r="T100" i="37"/>
  <c r="W99" i="37"/>
  <c r="T101" i="37" l="1"/>
  <c r="W100" i="37"/>
  <c r="AC98" i="37"/>
  <c r="AA98" i="37"/>
  <c r="U99" i="37"/>
  <c r="Y98" i="37"/>
  <c r="AA99" i="37" l="1"/>
  <c r="Y99" i="37"/>
  <c r="U100" i="37"/>
  <c r="AC99" i="37"/>
  <c r="T102" i="37"/>
  <c r="W101" i="37"/>
  <c r="AA100" i="37" l="1"/>
  <c r="Y100" i="37"/>
  <c r="AC100" i="37"/>
  <c r="U101" i="37"/>
  <c r="T103" i="37"/>
  <c r="W102" i="37"/>
  <c r="T104" i="37" l="1"/>
  <c r="W103" i="37"/>
  <c r="U102" i="37"/>
  <c r="Y101" i="37"/>
  <c r="AA101" i="37"/>
  <c r="AC101" i="37"/>
  <c r="AC102" i="37" l="1"/>
  <c r="AA102" i="37"/>
  <c r="U103" i="37"/>
  <c r="Y102" i="37"/>
  <c r="W104" i="37"/>
  <c r="T105" i="37"/>
  <c r="U104" i="37" l="1"/>
  <c r="AA103" i="37"/>
  <c r="Y103" i="37"/>
  <c r="AC103" i="37"/>
  <c r="W105" i="37"/>
  <c r="T106" i="37"/>
  <c r="W106" i="37" l="1"/>
  <c r="T107" i="37"/>
  <c r="AC104" i="37"/>
  <c r="U105" i="37"/>
  <c r="AA104" i="37"/>
  <c r="Y104" i="37"/>
  <c r="U106" i="37" l="1"/>
  <c r="AC105" i="37"/>
  <c r="Y105" i="37"/>
  <c r="AA105" i="37"/>
  <c r="T108" i="37"/>
  <c r="W107" i="37"/>
  <c r="W108" i="37" l="1"/>
  <c r="T109" i="37"/>
  <c r="U107" i="37"/>
  <c r="AC106" i="37"/>
  <c r="Y106" i="37"/>
  <c r="AA106" i="37"/>
  <c r="W109" i="37" l="1"/>
  <c r="T110" i="37"/>
  <c r="U108" i="37"/>
  <c r="AC107" i="37"/>
  <c r="AA107" i="37"/>
  <c r="Y107" i="37"/>
  <c r="AC108" i="37" l="1"/>
  <c r="U109" i="37"/>
  <c r="AA108" i="37"/>
  <c r="Y108" i="37"/>
  <c r="W110" i="37"/>
  <c r="T111" i="37"/>
  <c r="T112" i="37" l="1"/>
  <c r="W111" i="37"/>
  <c r="U110" i="37"/>
  <c r="AC109" i="37"/>
  <c r="Y109" i="37"/>
  <c r="AA109" i="37"/>
  <c r="U111" i="37" l="1"/>
  <c r="AC110" i="37"/>
  <c r="Y110" i="37"/>
  <c r="AA110" i="37"/>
  <c r="W112" i="37"/>
  <c r="T113" i="37"/>
  <c r="W113" i="37" l="1"/>
  <c r="T114" i="37"/>
  <c r="U112" i="37"/>
  <c r="AC111" i="37"/>
  <c r="AA111" i="37"/>
  <c r="Y111" i="37"/>
  <c r="AC112" i="37" l="1"/>
  <c r="U113" i="37"/>
  <c r="AA112" i="37"/>
  <c r="Y112" i="37"/>
  <c r="T115" i="37"/>
  <c r="W114" i="37"/>
  <c r="AC113" i="37" l="1"/>
  <c r="Y113" i="37"/>
  <c r="U114" i="37"/>
  <c r="AA113" i="37"/>
  <c r="T116" i="37"/>
  <c r="W115" i="37"/>
  <c r="Y114" i="37" l="1"/>
  <c r="U115" i="37"/>
  <c r="AA114" i="37"/>
  <c r="AC114" i="37"/>
  <c r="W116" i="37"/>
  <c r="T117" i="37"/>
  <c r="W117" i="37" l="1"/>
  <c r="T118" i="37"/>
  <c r="U116" i="37"/>
  <c r="AA115" i="37"/>
  <c r="Y115" i="37"/>
  <c r="AC115" i="37"/>
  <c r="AC116" i="37" l="1"/>
  <c r="U117" i="37"/>
  <c r="AA116" i="37"/>
  <c r="Y116" i="37"/>
  <c r="T119" i="37"/>
  <c r="W118" i="37"/>
  <c r="AC117" i="37" l="1"/>
  <c r="Y117" i="37"/>
  <c r="U118" i="37"/>
  <c r="AA117" i="37"/>
  <c r="T120" i="37"/>
  <c r="W119" i="37"/>
  <c r="Y118" i="37" l="1"/>
  <c r="U119" i="37"/>
  <c r="AA118" i="37"/>
  <c r="AC118" i="37"/>
  <c r="W120" i="37"/>
  <c r="T121" i="37"/>
  <c r="W121" i="37" l="1"/>
  <c r="T122" i="37"/>
  <c r="U120" i="37"/>
  <c r="AA119" i="37"/>
  <c r="Y119" i="37"/>
  <c r="AC119" i="37"/>
  <c r="AC120" i="37" l="1"/>
  <c r="U121" i="37"/>
  <c r="AA120" i="37"/>
  <c r="Y120" i="37"/>
  <c r="T123" i="37"/>
  <c r="W122" i="37"/>
  <c r="T124" i="37" l="1"/>
  <c r="W123" i="37"/>
  <c r="AC121" i="37"/>
  <c r="Y121" i="37"/>
  <c r="U122" i="37"/>
  <c r="AA121" i="37"/>
  <c r="Y122" i="37" l="1"/>
  <c r="U123" i="37"/>
  <c r="AA122" i="37"/>
  <c r="AC122" i="37"/>
  <c r="W124" i="37"/>
  <c r="T125" i="37"/>
  <c r="W125" i="37" l="1"/>
  <c r="T126" i="37"/>
  <c r="U124" i="37"/>
  <c r="AA123" i="37"/>
  <c r="Y123" i="37"/>
  <c r="AC123" i="37"/>
  <c r="AC124" i="37" l="1"/>
  <c r="U125" i="37"/>
  <c r="AA124" i="37"/>
  <c r="Y124" i="37"/>
  <c r="T127" i="37"/>
  <c r="W126" i="37"/>
  <c r="AC125" i="37" l="1"/>
  <c r="Y125" i="37"/>
  <c r="AA125" i="37"/>
  <c r="U126" i="37"/>
  <c r="T128" i="37"/>
  <c r="W127" i="37"/>
  <c r="Y126" i="37" l="1"/>
  <c r="U127" i="37"/>
  <c r="AA126" i="37"/>
  <c r="AC126" i="37"/>
  <c r="T129" i="37"/>
  <c r="W128" i="37"/>
  <c r="U128" i="37" l="1"/>
  <c r="AA127" i="37"/>
  <c r="Y127" i="37"/>
  <c r="AC127" i="37"/>
  <c r="T130" i="37"/>
  <c r="W129" i="37"/>
  <c r="T131" i="37" l="1"/>
  <c r="W130" i="37"/>
  <c r="AC128" i="37"/>
  <c r="U129" i="37"/>
  <c r="AA128" i="37"/>
  <c r="U130" i="37" l="1"/>
  <c r="AA129" i="37"/>
  <c r="AC129" i="37"/>
  <c r="T132" i="37"/>
  <c r="W131" i="37"/>
  <c r="T133" i="37" l="1"/>
  <c r="W132" i="37"/>
  <c r="AC130" i="37"/>
  <c r="AA130" i="37"/>
  <c r="U131" i="37"/>
  <c r="U132" i="37" l="1"/>
  <c r="AA131" i="37"/>
  <c r="AC131" i="37"/>
  <c r="T134" i="37"/>
  <c r="W133" i="37"/>
  <c r="T135" i="37" l="1"/>
  <c r="W134" i="37"/>
  <c r="AC132" i="37"/>
  <c r="U133" i="37"/>
  <c r="AA132" i="37"/>
  <c r="U134" i="37" l="1"/>
  <c r="AA133" i="37"/>
  <c r="AC133" i="37"/>
  <c r="T136" i="37"/>
  <c r="W135" i="37"/>
  <c r="T137" i="37" l="1"/>
  <c r="W136" i="37"/>
  <c r="AC134" i="37"/>
  <c r="U135" i="37"/>
  <c r="AA134" i="37"/>
  <c r="U136" i="37" l="1"/>
  <c r="AA135" i="37"/>
  <c r="AC135" i="37"/>
  <c r="T138" i="37"/>
  <c r="W137" i="37"/>
  <c r="T139" i="37" l="1"/>
  <c r="W138" i="37"/>
  <c r="AC136" i="37"/>
  <c r="U137" i="37"/>
  <c r="AA136" i="37"/>
  <c r="U138" i="37" l="1"/>
  <c r="AA137" i="37"/>
  <c r="AC137" i="37"/>
  <c r="T140" i="37"/>
  <c r="W139" i="37"/>
  <c r="T141" i="37" l="1"/>
  <c r="W140" i="37"/>
  <c r="AC138" i="37"/>
  <c r="AA138" i="37"/>
  <c r="U139" i="37"/>
  <c r="U140" i="37" l="1"/>
  <c r="AA139" i="37"/>
  <c r="AC139" i="37"/>
  <c r="T142" i="37"/>
  <c r="W141" i="37"/>
  <c r="T143" i="37" l="1"/>
  <c r="W142" i="37"/>
  <c r="AC140" i="37"/>
  <c r="U141" i="37"/>
  <c r="AA140" i="37"/>
  <c r="U142" i="37" l="1"/>
  <c r="AA141" i="37"/>
  <c r="AC141" i="37"/>
  <c r="T144" i="37"/>
  <c r="W143" i="37"/>
  <c r="T145" i="37" l="1"/>
  <c r="W144" i="37"/>
  <c r="AC142" i="37"/>
  <c r="U143" i="37"/>
  <c r="AA142" i="37"/>
  <c r="U144" i="37" l="1"/>
  <c r="AA143" i="37"/>
  <c r="AC143" i="37"/>
  <c r="T146" i="37"/>
  <c r="W145" i="37"/>
  <c r="T147" i="37" l="1"/>
  <c r="W146" i="37"/>
  <c r="AC144" i="37"/>
  <c r="U145" i="37"/>
  <c r="AA144" i="37"/>
  <c r="AC145" i="37" l="1"/>
  <c r="U146" i="37"/>
  <c r="AA145" i="37"/>
  <c r="T148" i="37"/>
  <c r="W147" i="37"/>
  <c r="T149" i="37" l="1"/>
  <c r="W148" i="37"/>
  <c r="AC146" i="37"/>
  <c r="U147" i="37"/>
  <c r="AA146" i="37"/>
  <c r="AC147" i="37" l="1"/>
  <c r="U148" i="37"/>
  <c r="AA147" i="37"/>
  <c r="T150" i="37"/>
  <c r="W149" i="37"/>
  <c r="T151" i="37" l="1"/>
  <c r="W150" i="37"/>
  <c r="AC148" i="37"/>
  <c r="U149" i="37"/>
  <c r="AA148" i="37"/>
  <c r="AC149" i="37" l="1"/>
  <c r="U150" i="37"/>
  <c r="AA149" i="37"/>
  <c r="T152" i="37"/>
  <c r="W151" i="37"/>
  <c r="T153" i="37" l="1"/>
  <c r="W152" i="37"/>
  <c r="AC150" i="37"/>
  <c r="U151" i="37"/>
  <c r="AA150" i="37"/>
  <c r="AC151" i="37" l="1"/>
  <c r="U152" i="37"/>
  <c r="AA151" i="37"/>
  <c r="T154" i="37"/>
  <c r="W153" i="37"/>
  <c r="T155" i="37" l="1"/>
  <c r="W154" i="37"/>
  <c r="AC152" i="37"/>
  <c r="U153" i="37"/>
  <c r="AA152" i="37"/>
  <c r="AC153" i="37" l="1"/>
  <c r="U154" i="37"/>
  <c r="AA153" i="37"/>
  <c r="T156" i="37"/>
  <c r="W155" i="37"/>
  <c r="T157" i="37" l="1"/>
  <c r="W156" i="37"/>
  <c r="AC154" i="37"/>
  <c r="U155" i="37"/>
  <c r="AA154" i="37"/>
  <c r="AC155" i="37" l="1"/>
  <c r="U156" i="37"/>
  <c r="AA155" i="37"/>
  <c r="T158" i="37"/>
  <c r="W157" i="37"/>
  <c r="AC156" i="37" l="1"/>
  <c r="U157" i="37"/>
  <c r="AA156" i="37"/>
  <c r="T159" i="37"/>
  <c r="W158" i="37"/>
  <c r="T160" i="37" l="1"/>
  <c r="W159" i="37"/>
  <c r="AC157" i="37"/>
  <c r="U158" i="37"/>
  <c r="AA157" i="37"/>
  <c r="AC158" i="37" l="1"/>
  <c r="U159" i="37"/>
  <c r="AA158" i="37"/>
  <c r="T161" i="37"/>
  <c r="W160" i="37"/>
  <c r="T162" i="37" l="1"/>
  <c r="W161" i="37"/>
  <c r="AC159" i="37"/>
  <c r="U160" i="37"/>
  <c r="AA159" i="37"/>
  <c r="AC160" i="37" l="1"/>
  <c r="U161" i="37"/>
  <c r="AA160" i="37"/>
  <c r="T163" i="37"/>
  <c r="W162" i="37"/>
  <c r="T164" i="37" l="1"/>
  <c r="W163" i="37"/>
  <c r="AC161" i="37"/>
  <c r="U162" i="37"/>
  <c r="AA161" i="37"/>
  <c r="AC162" i="37" l="1"/>
  <c r="U163" i="37"/>
  <c r="AA162" i="37"/>
  <c r="T165" i="37"/>
  <c r="W164" i="37"/>
  <c r="AC163" i="37" l="1"/>
  <c r="U164" i="37"/>
  <c r="AA163" i="37"/>
  <c r="T166" i="37"/>
  <c r="W165" i="37"/>
  <c r="T167" i="37" l="1"/>
  <c r="W166" i="37"/>
  <c r="AC164" i="37"/>
  <c r="U165" i="37"/>
  <c r="AA164" i="37"/>
  <c r="AC165" i="37" l="1"/>
  <c r="U166" i="37"/>
  <c r="AA165" i="37"/>
  <c r="T168" i="37"/>
  <c r="W167" i="37"/>
  <c r="T169" i="37" l="1"/>
  <c r="W168" i="37"/>
  <c r="AC166" i="37"/>
  <c r="U167" i="37"/>
  <c r="AA166" i="37"/>
  <c r="AC167" i="37" l="1"/>
  <c r="U168" i="37"/>
  <c r="AA167" i="37"/>
  <c r="T170" i="37"/>
  <c r="W169" i="37"/>
  <c r="T171" i="37" l="1"/>
  <c r="W170" i="37"/>
  <c r="AC168" i="37"/>
  <c r="U169" i="37"/>
  <c r="AA168" i="37"/>
  <c r="AC169" i="37" l="1"/>
  <c r="U170" i="37"/>
  <c r="AA169" i="37"/>
  <c r="T172" i="37"/>
  <c r="W171" i="37"/>
  <c r="T173" i="37" l="1"/>
  <c r="W172" i="37"/>
  <c r="AC170" i="37"/>
  <c r="U171" i="37"/>
  <c r="AA170" i="37"/>
  <c r="AC171" i="37" l="1"/>
  <c r="U172" i="37"/>
  <c r="AA171" i="37"/>
  <c r="T174" i="37"/>
  <c r="W173" i="37"/>
  <c r="T175" i="37" l="1"/>
  <c r="W174" i="37"/>
  <c r="AC172" i="37"/>
  <c r="U173" i="37"/>
  <c r="AA172" i="37"/>
  <c r="AC173" i="37" l="1"/>
  <c r="U174" i="37"/>
  <c r="AA173" i="37"/>
  <c r="T176" i="37"/>
  <c r="W175" i="37"/>
  <c r="T177" i="37" l="1"/>
  <c r="W176" i="37"/>
  <c r="AC174" i="37"/>
  <c r="U175" i="37"/>
  <c r="AA174" i="37"/>
  <c r="AC175" i="37" l="1"/>
  <c r="U176" i="37"/>
  <c r="AA175" i="37"/>
  <c r="T178" i="37"/>
  <c r="W177" i="37"/>
  <c r="T179" i="37" l="1"/>
  <c r="W178" i="37"/>
  <c r="AC176" i="37"/>
  <c r="U177" i="37"/>
  <c r="AA176" i="37"/>
  <c r="AC177" i="37" l="1"/>
  <c r="U178" i="37"/>
  <c r="AA177" i="37"/>
  <c r="T180" i="37"/>
  <c r="W179" i="37"/>
  <c r="AC178" i="37" l="1"/>
  <c r="U179" i="37"/>
  <c r="AA178" i="37"/>
  <c r="T181" i="37"/>
  <c r="W180" i="37"/>
  <c r="T182" i="37" l="1"/>
  <c r="W181" i="37"/>
  <c r="AC179" i="37"/>
  <c r="U180" i="37"/>
  <c r="AA179" i="37"/>
  <c r="AC180" i="37" l="1"/>
  <c r="U181" i="37"/>
  <c r="AA180" i="37"/>
  <c r="T183" i="37"/>
  <c r="W182" i="37"/>
  <c r="T184" i="37" l="1"/>
  <c r="W183" i="37"/>
  <c r="AC181" i="37"/>
  <c r="U182" i="37"/>
  <c r="AA181" i="37"/>
  <c r="AC182" i="37" l="1"/>
  <c r="U183" i="37"/>
  <c r="AA182" i="37"/>
  <c r="T185" i="37"/>
  <c r="W184" i="37"/>
  <c r="T186" i="37" l="1"/>
  <c r="W185" i="37"/>
  <c r="AC183" i="37"/>
  <c r="U184" i="37"/>
  <c r="AA183" i="37"/>
  <c r="AC184" i="37" l="1"/>
  <c r="U185" i="37"/>
  <c r="AA184" i="37"/>
  <c r="T187" i="37"/>
  <c r="W186" i="37"/>
  <c r="T188" i="37" l="1"/>
  <c r="W187" i="37"/>
  <c r="AC185" i="37"/>
  <c r="U186" i="37"/>
  <c r="AA185" i="37"/>
  <c r="AC186" i="37" l="1"/>
  <c r="U187" i="37"/>
  <c r="AA186" i="37"/>
  <c r="T189" i="37"/>
  <c r="W188" i="37"/>
  <c r="T190" i="37" l="1"/>
  <c r="W189" i="37"/>
  <c r="AC187" i="37"/>
  <c r="U188" i="37"/>
  <c r="AA187" i="37"/>
  <c r="AC188" i="37" l="1"/>
  <c r="U189" i="37"/>
  <c r="AA188" i="37"/>
  <c r="T191" i="37"/>
  <c r="W190" i="37"/>
  <c r="T192" i="37" l="1"/>
  <c r="W191" i="37"/>
  <c r="AC189" i="37"/>
  <c r="U190" i="37"/>
  <c r="AA189" i="37"/>
  <c r="AC190" i="37" l="1"/>
  <c r="U191" i="37"/>
  <c r="AA190" i="37"/>
  <c r="T193" i="37"/>
  <c r="W192" i="37"/>
  <c r="T194" i="37" l="1"/>
  <c r="W193" i="37"/>
  <c r="AC191" i="37"/>
  <c r="U192" i="37"/>
  <c r="AA191" i="37"/>
  <c r="AC192" i="37" l="1"/>
  <c r="U193" i="37"/>
  <c r="AA192" i="37"/>
  <c r="T195" i="37"/>
  <c r="W194" i="37"/>
  <c r="T196" i="37" l="1"/>
  <c r="W195" i="37"/>
  <c r="AC193" i="37"/>
  <c r="U194" i="37"/>
  <c r="AA193" i="37"/>
  <c r="AC194" i="37" l="1"/>
  <c r="U195" i="37"/>
  <c r="AA194" i="37"/>
  <c r="T197" i="37"/>
  <c r="W196" i="37"/>
  <c r="T198" i="37" l="1"/>
  <c r="W197" i="37"/>
  <c r="AC195" i="37"/>
  <c r="U196" i="37"/>
  <c r="AA195" i="37"/>
  <c r="AC196" i="37" l="1"/>
  <c r="U197" i="37"/>
  <c r="AA196" i="37"/>
  <c r="T199" i="37"/>
  <c r="W198" i="37"/>
  <c r="AC197" i="37" l="1"/>
  <c r="U198" i="37"/>
  <c r="AA197" i="37"/>
  <c r="T200" i="37"/>
  <c r="W199" i="37"/>
  <c r="T201" i="37" l="1"/>
  <c r="W200" i="37"/>
  <c r="AC198" i="37"/>
  <c r="U199" i="37"/>
  <c r="AA198" i="37"/>
  <c r="AC199" i="37" l="1"/>
  <c r="U200" i="37"/>
  <c r="AA199" i="37"/>
  <c r="T202" i="37"/>
  <c r="W201" i="37"/>
  <c r="T203" i="37" l="1"/>
  <c r="W202" i="37"/>
  <c r="U201" i="37"/>
  <c r="AC200" i="37"/>
  <c r="AA200" i="37"/>
  <c r="AC201" i="37" l="1"/>
  <c r="U202" i="37"/>
  <c r="AA201" i="37"/>
  <c r="T204" i="37"/>
  <c r="W203" i="37"/>
  <c r="T205" i="37" l="1"/>
  <c r="W204" i="37"/>
  <c r="AC202" i="37"/>
  <c r="U203" i="37"/>
  <c r="AA202" i="37"/>
  <c r="AC203" i="37" l="1"/>
  <c r="U204" i="37"/>
  <c r="AA203" i="37"/>
  <c r="T206" i="37"/>
  <c r="W205" i="37"/>
  <c r="T207" i="37" l="1"/>
  <c r="W206" i="37"/>
  <c r="AC204" i="37"/>
  <c r="U205" i="37"/>
  <c r="AA204" i="37"/>
  <c r="AC205" i="37" l="1"/>
  <c r="U206" i="37"/>
  <c r="AA205" i="37"/>
  <c r="T208" i="37"/>
  <c r="W207" i="37"/>
  <c r="T209" i="37" l="1"/>
  <c r="W208" i="37"/>
  <c r="AC206" i="37"/>
  <c r="U207" i="37"/>
  <c r="AA206" i="37"/>
  <c r="AC207" i="37" l="1"/>
  <c r="U208" i="37"/>
  <c r="AA207" i="37"/>
  <c r="T210" i="37"/>
  <c r="W209" i="37"/>
  <c r="T211" i="37" l="1"/>
  <c r="W210" i="37"/>
  <c r="AC208" i="37"/>
  <c r="U209" i="37"/>
  <c r="AA208" i="37"/>
  <c r="AC209" i="37" l="1"/>
  <c r="U210" i="37"/>
  <c r="AA209" i="37"/>
  <c r="T212" i="37"/>
  <c r="W211" i="37"/>
  <c r="T213" i="37" l="1"/>
  <c r="W212" i="37"/>
  <c r="AC210" i="37"/>
  <c r="U211" i="37"/>
  <c r="AA210" i="37"/>
  <c r="AC211" i="37" l="1"/>
  <c r="U212" i="37"/>
  <c r="AA211" i="37"/>
  <c r="T214" i="37"/>
  <c r="W213" i="37"/>
  <c r="T215" i="37" l="1"/>
  <c r="W214" i="37"/>
  <c r="AC212" i="37"/>
  <c r="U213" i="37"/>
  <c r="AA212" i="37"/>
  <c r="AC213" i="37" l="1"/>
  <c r="U214" i="37"/>
  <c r="AA213" i="37"/>
  <c r="T216" i="37"/>
  <c r="W215" i="37"/>
  <c r="T217" i="37" l="1"/>
  <c r="W216" i="37"/>
  <c r="AC214" i="37"/>
  <c r="U215" i="37"/>
  <c r="AA214" i="37"/>
  <c r="AC215" i="37" l="1"/>
  <c r="U216" i="37"/>
  <c r="AA215" i="37"/>
  <c r="T218" i="37"/>
  <c r="W217" i="37"/>
  <c r="T219" i="37" l="1"/>
  <c r="W218" i="37"/>
  <c r="AC216" i="37"/>
  <c r="U217" i="37"/>
  <c r="AA216" i="37"/>
  <c r="AC217" i="37" l="1"/>
  <c r="U218" i="37"/>
  <c r="AA217" i="37"/>
  <c r="T220" i="37"/>
  <c r="W219" i="37"/>
  <c r="T221" i="37" l="1"/>
  <c r="W220" i="37"/>
  <c r="AC218" i="37"/>
  <c r="U219" i="37"/>
  <c r="AA218" i="37"/>
  <c r="AC219" i="37" l="1"/>
  <c r="U220" i="37"/>
  <c r="AA219" i="37"/>
  <c r="T222" i="37"/>
  <c r="W221" i="37"/>
  <c r="T223" i="37" l="1"/>
  <c r="W222" i="37"/>
  <c r="AC220" i="37"/>
  <c r="U221" i="37"/>
  <c r="AA220" i="37"/>
  <c r="AC221" i="37" l="1"/>
  <c r="U222" i="37"/>
  <c r="AA221" i="37"/>
  <c r="T224" i="37"/>
  <c r="W223" i="37"/>
  <c r="T225" i="37" l="1"/>
  <c r="W224" i="37"/>
  <c r="AC222" i="37"/>
  <c r="U223" i="37"/>
  <c r="AA222" i="37"/>
  <c r="AC223" i="37" l="1"/>
  <c r="U224" i="37"/>
  <c r="AA223" i="37"/>
  <c r="T226" i="37"/>
  <c r="W225" i="37"/>
  <c r="T227" i="37" l="1"/>
  <c r="W226" i="37"/>
  <c r="AC224" i="37"/>
  <c r="U225" i="37"/>
  <c r="AA224" i="37"/>
  <c r="AC225" i="37" l="1"/>
  <c r="U226" i="37"/>
  <c r="AA225" i="37"/>
  <c r="T228" i="37"/>
  <c r="W227" i="37"/>
  <c r="T229" i="37" l="1"/>
  <c r="W228" i="37"/>
  <c r="AC226" i="37"/>
  <c r="U227" i="37"/>
  <c r="AA226" i="37"/>
  <c r="AC227" i="37" l="1"/>
  <c r="U228" i="37"/>
  <c r="AA227" i="37"/>
  <c r="T230" i="37"/>
  <c r="W229" i="37"/>
  <c r="T231" i="37" l="1"/>
  <c r="W230" i="37"/>
  <c r="AC228" i="37"/>
  <c r="U229" i="37"/>
  <c r="AA228" i="37"/>
  <c r="AC229" i="37" l="1"/>
  <c r="U230" i="37"/>
  <c r="AA229" i="37"/>
  <c r="T232" i="37"/>
  <c r="W231" i="37"/>
  <c r="T233" i="37" l="1"/>
  <c r="W232" i="37"/>
  <c r="AC230" i="37"/>
  <c r="U231" i="37"/>
  <c r="AA230" i="37"/>
  <c r="AC231" i="37" l="1"/>
  <c r="U232" i="37"/>
  <c r="AA231" i="37"/>
  <c r="T234" i="37"/>
  <c r="W233" i="37"/>
  <c r="T235" i="37" l="1"/>
  <c r="W234" i="37"/>
  <c r="AC232" i="37"/>
  <c r="U233" i="37"/>
  <c r="AA232" i="37"/>
  <c r="AC233" i="37" l="1"/>
  <c r="U234" i="37"/>
  <c r="AA233" i="37"/>
  <c r="T236" i="37"/>
  <c r="W235" i="37"/>
  <c r="AC234" i="37" l="1"/>
  <c r="U235" i="37"/>
  <c r="AA234" i="37"/>
  <c r="T237" i="37"/>
  <c r="W236" i="37"/>
  <c r="T238" i="37" l="1"/>
  <c r="W237" i="37"/>
  <c r="AC235" i="37"/>
  <c r="U236" i="37"/>
  <c r="AA235" i="37"/>
  <c r="AC236" i="37" l="1"/>
  <c r="U237" i="37"/>
  <c r="AA236" i="37"/>
  <c r="T239" i="37"/>
  <c r="W238" i="37"/>
  <c r="AC237" i="37" l="1"/>
  <c r="U238" i="37"/>
  <c r="AA237" i="37"/>
  <c r="T240" i="37"/>
  <c r="W239" i="37"/>
  <c r="AC238" i="37" l="1"/>
  <c r="U239" i="37"/>
  <c r="AA238" i="37"/>
  <c r="T241" i="37"/>
  <c r="W240" i="37"/>
  <c r="AC239" i="37" l="1"/>
  <c r="U240" i="37"/>
  <c r="AA239" i="37"/>
  <c r="T242" i="37"/>
  <c r="W241" i="37"/>
  <c r="AC240" i="37" l="1"/>
  <c r="U241" i="37"/>
  <c r="AA240" i="37"/>
  <c r="T243" i="37"/>
  <c r="W242" i="37"/>
  <c r="T244" i="37" l="1"/>
  <c r="W243" i="37"/>
  <c r="AC241" i="37"/>
  <c r="U242" i="37"/>
  <c r="AA241" i="37"/>
  <c r="AC242" i="37" l="1"/>
  <c r="U243" i="37"/>
  <c r="AA242" i="37"/>
  <c r="T245" i="37"/>
  <c r="W244" i="37"/>
  <c r="T246" i="37" l="1"/>
  <c r="W245" i="37"/>
  <c r="AC243" i="37"/>
  <c r="U244" i="37"/>
  <c r="AA243" i="37"/>
  <c r="AC244" i="37" l="1"/>
  <c r="U245" i="37"/>
  <c r="AA244" i="37"/>
  <c r="T247" i="37"/>
  <c r="W246" i="37"/>
  <c r="T248" i="37" l="1"/>
  <c r="W247" i="37"/>
  <c r="AC245" i="37"/>
  <c r="U246" i="37"/>
  <c r="AA245" i="37"/>
  <c r="AC246" i="37" l="1"/>
  <c r="U247" i="37"/>
  <c r="AA246" i="37"/>
  <c r="T249" i="37"/>
  <c r="W248" i="37"/>
  <c r="T250" i="37" l="1"/>
  <c r="W249" i="37"/>
  <c r="AC247" i="37"/>
  <c r="U248" i="37"/>
  <c r="AA247" i="37"/>
  <c r="AC248" i="37" l="1"/>
  <c r="U249" i="37"/>
  <c r="AA248" i="37"/>
  <c r="T251" i="37"/>
  <c r="W250" i="37"/>
  <c r="T252" i="37" l="1"/>
  <c r="W251" i="37"/>
  <c r="AC249" i="37"/>
  <c r="U250" i="37"/>
  <c r="AA249" i="37"/>
  <c r="AC250" i="37" l="1"/>
  <c r="U251" i="37"/>
  <c r="AA250" i="37"/>
  <c r="T253" i="37"/>
  <c r="W252" i="37"/>
  <c r="T254" i="37" l="1"/>
  <c r="W253" i="37"/>
  <c r="AC251" i="37"/>
  <c r="U252" i="37"/>
  <c r="AA251" i="37"/>
  <c r="AC252" i="37" l="1"/>
  <c r="U253" i="37"/>
  <c r="AA252" i="37"/>
  <c r="T255" i="37"/>
  <c r="W254" i="37"/>
  <c r="T256" i="37" l="1"/>
  <c r="W255" i="37"/>
  <c r="AC253" i="37"/>
  <c r="U254" i="37"/>
  <c r="AA253" i="37"/>
  <c r="AC254" i="37" l="1"/>
  <c r="U255" i="37"/>
  <c r="AA254" i="37"/>
  <c r="T257" i="37"/>
  <c r="W257" i="37" s="1"/>
  <c r="W256" i="37"/>
  <c r="AC255" i="37" l="1"/>
  <c r="U256" i="37"/>
  <c r="AA255" i="37"/>
  <c r="AC256" i="37" l="1"/>
  <c r="U257" i="37"/>
  <c r="AA256" i="37"/>
  <c r="AC257" i="37" l="1"/>
  <c r="AA257" i="37"/>
  <c r="W71" i="37"/>
</calcChain>
</file>

<file path=xl/sharedStrings.xml><?xml version="1.0" encoding="utf-8"?>
<sst xmlns="http://schemas.openxmlformats.org/spreadsheetml/2006/main" count="153" uniqueCount="109">
  <si>
    <t>Previous Port:</t>
  </si>
  <si>
    <t>Previous Baud:</t>
  </si>
  <si>
    <t>Rst on Connect?:</t>
  </si>
  <si>
    <t>DO NOT CHANGE THIS LAYOUT OR THE MACRO WONT WORK ANYMORE !!!!</t>
  </si>
  <si>
    <t>Sheet name to use:</t>
  </si>
  <si>
    <t>Custom Checkbox 1</t>
  </si>
  <si>
    <t>Custom Checkbox 2</t>
  </si>
  <si>
    <t>Custom Checkbox 3</t>
  </si>
  <si>
    <t>Log Outgoing to DDW:</t>
  </si>
  <si>
    <t>Log Incoming to DDW:</t>
  </si>
  <si>
    <t>Log System to DDW:</t>
  </si>
  <si>
    <t>Add Timestamp to DDW:</t>
  </si>
  <si>
    <t>Custom Form Width:</t>
  </si>
  <si>
    <t>#EXPERT-CONFIG# Serial Device Read buffer:</t>
  </si>
  <si>
    <t>#EXPERT-CONFIG# Serial Device Write buffer:</t>
  </si>
  <si>
    <t>#EXPERT-CONFIG# Excel Read buffer size:</t>
  </si>
  <si>
    <t>#EXPERT-CONFIG# Excel interim buffer size:</t>
  </si>
  <si>
    <t>Date</t>
  </si>
  <si>
    <t>Time</t>
  </si>
  <si>
    <t>Millis</t>
  </si>
  <si>
    <t>RandonValue</t>
  </si>
  <si>
    <t xml:space="preserve"> BK Freq</t>
  </si>
  <si>
    <t>VMIN</t>
  </si>
  <si>
    <t>VMAX</t>
  </si>
  <si>
    <t>BK1 Vref</t>
  </si>
  <si>
    <t>BK1 Vout</t>
  </si>
  <si>
    <t>BK2 Vref</t>
  </si>
  <si>
    <t>BK2 Vout</t>
  </si>
  <si>
    <t>BK3 Vref</t>
  </si>
  <si>
    <t>BK3 Vout</t>
  </si>
  <si>
    <t>BK4 Vref</t>
  </si>
  <si>
    <t>BK4 Vout</t>
  </si>
  <si>
    <t>LDO Vout</t>
  </si>
  <si>
    <t>Enable</t>
  </si>
  <si>
    <t>ON</t>
  </si>
  <si>
    <t>OFF</t>
  </si>
  <si>
    <t>Group</t>
  </si>
  <si>
    <t>Device Name</t>
  </si>
  <si>
    <t>MXL7704</t>
  </si>
  <si>
    <t>Number of Channels</t>
  </si>
  <si>
    <t>Channels</t>
  </si>
  <si>
    <t>VIN Min</t>
  </si>
  <si>
    <t>V</t>
  </si>
  <si>
    <t xml:space="preserve">Buck Switching Frequency </t>
  </si>
  <si>
    <t>Buck 1</t>
  </si>
  <si>
    <t>Buck 2</t>
  </si>
  <si>
    <t>Buck 3</t>
  </si>
  <si>
    <t>Buck 4</t>
  </si>
  <si>
    <t>LDO</t>
  </si>
  <si>
    <t>Freq</t>
  </si>
  <si>
    <t>Vin Ref</t>
  </si>
  <si>
    <t>Vin MAX</t>
  </si>
  <si>
    <t>Vin MIN</t>
  </si>
  <si>
    <t>Fault Action and Shudown Settings</t>
  </si>
  <si>
    <t>Chip Fault</t>
  </si>
  <si>
    <t>Soft Off</t>
  </si>
  <si>
    <t>MXL7704 Registers</t>
  </si>
  <si>
    <t>Address (HEX)</t>
  </si>
  <si>
    <t>Data (HEX)</t>
  </si>
  <si>
    <t>Voltage LDO</t>
  </si>
  <si>
    <t>Voltage Buck 1</t>
  </si>
  <si>
    <t>Voltage Buck 2</t>
  </si>
  <si>
    <t>Voltage Buck 3</t>
  </si>
  <si>
    <t>Voltage Buck 4</t>
  </si>
  <si>
    <t xml:space="preserve">Buck Group </t>
  </si>
  <si>
    <t>LDO Group/CH_EN</t>
  </si>
  <si>
    <t>PG1 Routing</t>
  </si>
  <si>
    <t>PG2 Routing</t>
  </si>
  <si>
    <t>VOUT2 (V)</t>
  </si>
  <si>
    <t>LDO (V)</t>
  </si>
  <si>
    <t>VOUT3 (V)</t>
  </si>
  <si>
    <t>VOUT4 (V)</t>
  </si>
  <si>
    <t>PG1</t>
  </si>
  <si>
    <t>PG2</t>
  </si>
  <si>
    <t xml:space="preserve">MxL7704 Configuration Tool </t>
  </si>
  <si>
    <t>Time (ms)</t>
  </si>
  <si>
    <t>VOUT1 (V)</t>
  </si>
  <si>
    <t>SEQ_EN Group Assign</t>
  </si>
  <si>
    <t>70-Ohm Discharge</t>
  </si>
  <si>
    <t xml:space="preserve">MxL7704 Register Settings (Slave Address = 7'h2D) </t>
  </si>
  <si>
    <t>Fault Actions/Freq</t>
  </si>
  <si>
    <t>Revision 2.0</t>
  </si>
  <si>
    <t>VOUT1</t>
  </si>
  <si>
    <t>VOUT2</t>
  </si>
  <si>
    <t>VOUT3</t>
  </si>
  <si>
    <t>VOUT4</t>
  </si>
  <si>
    <t>MHz</t>
  </si>
  <si>
    <t>3.0V to 3.6V Max=1.5A</t>
  </si>
  <si>
    <t>1.3V to 1.9V Max=1.5A</t>
  </si>
  <si>
    <t>0.8V to 1.6V  Max=2.5A</t>
  </si>
  <si>
    <t>0.6V to 1.4V  Max=4A</t>
  </si>
  <si>
    <t xml:space="preserve"> 1.5V to 3.6V  Max=0.1A </t>
  </si>
  <si>
    <t>MxL7704</t>
  </si>
  <si>
    <t>Read From MXL7704(HEX)</t>
  </si>
  <si>
    <t>A5</t>
  </si>
  <si>
    <t>5A</t>
  </si>
  <si>
    <t>D8</t>
  </si>
  <si>
    <t>C0</t>
  </si>
  <si>
    <t>F9</t>
  </si>
  <si>
    <t>1F</t>
  </si>
  <si>
    <t>1A</t>
  </si>
  <si>
    <t>E9</t>
  </si>
  <si>
    <t xml:space="preserve">                                                                         Output Voltage</t>
  </si>
  <si>
    <t>Author:peihuang@maxlinear.com</t>
  </si>
  <si>
    <r>
      <rPr>
        <sz val="14"/>
        <rFont val="Arial"/>
        <family val="2"/>
      </rPr>
      <t>V</t>
    </r>
    <r>
      <rPr>
        <b/>
        <sz val="14"/>
        <rFont val="Calibri"/>
        <family val="2"/>
        <scheme val="minor"/>
      </rPr>
      <t xml:space="preserve">       VIN Max</t>
    </r>
  </si>
  <si>
    <t xml:space="preserve">                                                 Sequencing Group        Channel Enable</t>
  </si>
  <si>
    <t xml:space="preserve">                                                           PG1 Routing         PG2 Routing</t>
  </si>
  <si>
    <t>Author : peihuang@maxlinear.com</t>
  </si>
  <si>
    <r>
      <t>MXL7704 Five Output Universal PMIC with I</t>
    </r>
    <r>
      <rPr>
        <b/>
        <vertAlign val="superscript"/>
        <sz val="24"/>
        <color theme="3" tint="-0.499984740745262"/>
        <rFont val="Calibri"/>
        <family val="2"/>
        <scheme val="minor"/>
      </rPr>
      <t>2</t>
    </r>
    <r>
      <rPr>
        <b/>
        <sz val="24"/>
        <color theme="3" tint="-0.499984740745262"/>
        <rFont val="Calibri"/>
        <family val="2"/>
        <scheme val="minor"/>
      </rPr>
      <t>C Interface and 8-bit ADC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</si>
</sst>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0"/>
    <numFmt numFmtId="166" formatCode="0.0"/>
    <numFmt numFmtId="167" formatCode="000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rgb="FF000000"/>
      <name val="Arial"/>
      <family val="2"/>
    </font>
    <font>
      <sz val="9"/>
      <name val="細明體"/>
      <family val="3"/>
      <charset val="136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9"/>
      <name val="宋体"/>
      <family val="3"/>
      <charset val="134"/>
    </font>
    <font>
      <b/>
      <sz val="16"/>
      <color rgb="FF000080"/>
      <name val="Arial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vertAlign val="superscript"/>
      <sz val="24"/>
      <color theme="3" tint="-0.499984740745262"/>
      <name val="Calibri"/>
      <family val="2"/>
      <scheme val="minor"/>
    </font>
    <font>
      <sz val="24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theme="3" tint="0.79998168889431442"/>
      </top>
      <bottom style="double">
        <color theme="3" tint="0.79998168889431442"/>
      </bottom>
      <diagonal/>
    </border>
    <border>
      <left/>
      <right/>
      <top/>
      <bottom style="double">
        <color theme="3" tint="0.79998168889431442"/>
      </bottom>
      <diagonal/>
    </border>
    <border>
      <left/>
      <right/>
      <top style="double">
        <color theme="3" tint="0.79998168889431442"/>
      </top>
      <bottom/>
      <diagonal/>
    </border>
    <border>
      <left/>
      <right/>
      <top/>
      <bottom style="double">
        <color theme="3" tint="0.7999511703848384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theme="3" tint="0.7999816888943144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10" fillId="3" borderId="0" xfId="3" applyNumberFormat="1" applyFont="1" applyFill="1" applyBorder="1" applyAlignment="1" applyProtection="1">
      <alignment horizontal="center" vertical="center"/>
    </xf>
    <xf numFmtId="2" fontId="10" fillId="0" borderId="0" xfId="3" applyNumberFormat="1" applyFont="1" applyAlignment="1" applyProtection="1">
      <alignment horizontal="center" vertical="center" wrapText="1"/>
    </xf>
    <xf numFmtId="165" fontId="10" fillId="0" borderId="0" xfId="3" applyNumberFormat="1" applyFont="1" applyAlignment="1" applyProtection="1">
      <alignment horizontal="center" vertical="center" wrapText="1"/>
    </xf>
    <xf numFmtId="2" fontId="9" fillId="0" borderId="0" xfId="3" applyNumberFormat="1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2" fontId="9" fillId="3" borderId="0" xfId="3" applyNumberFormat="1" applyFont="1" applyFill="1" applyBorder="1" applyAlignment="1" applyProtection="1">
      <alignment horizontal="center" vertical="center"/>
    </xf>
    <xf numFmtId="2" fontId="9" fillId="0" borderId="0" xfId="3" applyNumberFormat="1" applyFont="1" applyAlignment="1" applyProtection="1">
      <alignment horizontal="center" vertical="center" wrapText="1"/>
    </xf>
    <xf numFmtId="165" fontId="9" fillId="0" borderId="0" xfId="3" applyNumberFormat="1" applyFont="1" applyAlignment="1" applyProtection="1">
      <alignment horizontal="center" vertical="center" wrapText="1"/>
    </xf>
    <xf numFmtId="2" fontId="10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 wrapText="1"/>
    </xf>
    <xf numFmtId="2" fontId="9" fillId="0" borderId="0" xfId="3" applyNumberFormat="1" applyFont="1" applyBorder="1" applyAlignment="1" applyProtection="1">
      <alignment horizontal="right" vertical="center"/>
    </xf>
    <xf numFmtId="0" fontId="9" fillId="0" borderId="0" xfId="3" applyFont="1" applyBorder="1" applyAlignment="1" applyProtection="1">
      <alignment horizontal="right" vertical="center"/>
    </xf>
    <xf numFmtId="2" fontId="11" fillId="0" borderId="0" xfId="3" applyNumberFormat="1" applyFont="1" applyBorder="1" applyAlignment="1" applyProtection="1">
      <alignment horizontal="right" vertical="center"/>
    </xf>
    <xf numFmtId="0" fontId="11" fillId="0" borderId="0" xfId="3" applyFont="1" applyBorder="1" applyAlignment="1" applyProtection="1">
      <alignment horizontal="right" vertical="center"/>
    </xf>
    <xf numFmtId="166" fontId="9" fillId="0" borderId="0" xfId="3" applyNumberFormat="1" applyFont="1" applyAlignment="1" applyProtection="1">
      <alignment horizontal="center" vertical="center" wrapText="1"/>
    </xf>
    <xf numFmtId="2" fontId="10" fillId="0" borderId="0" xfId="3" applyNumberFormat="1" applyFont="1" applyBorder="1" applyAlignment="1" applyProtection="1">
      <alignment horizontal="center" vertical="center"/>
    </xf>
    <xf numFmtId="0" fontId="10" fillId="3" borderId="0" xfId="3" applyFont="1" applyFill="1" applyProtection="1"/>
    <xf numFmtId="0" fontId="9" fillId="3" borderId="0" xfId="3" applyFont="1" applyFill="1" applyProtection="1"/>
    <xf numFmtId="165" fontId="9" fillId="0" borderId="0" xfId="3" applyNumberFormat="1" applyFont="1" applyBorder="1" applyAlignment="1" applyProtection="1">
      <alignment horizontal="center" vertical="center"/>
    </xf>
    <xf numFmtId="0" fontId="10" fillId="3" borderId="0" xfId="3" applyFont="1" applyFill="1" applyAlignment="1" applyProtection="1">
      <alignment horizontal="center"/>
    </xf>
    <xf numFmtId="0" fontId="9" fillId="3" borderId="0" xfId="3" applyFont="1" applyFill="1" applyAlignment="1" applyProtection="1">
      <alignment horizontal="center"/>
    </xf>
    <xf numFmtId="0" fontId="12" fillId="2" borderId="3" xfId="3" applyFont="1" applyFill="1" applyBorder="1" applyAlignment="1" applyProtection="1">
      <alignment horizontal="center" vertical="center"/>
    </xf>
    <xf numFmtId="0" fontId="12" fillId="2" borderId="4" xfId="3" applyFont="1" applyFill="1" applyBorder="1" applyAlignment="1" applyProtection="1">
      <alignment horizontal="center" vertical="center"/>
    </xf>
    <xf numFmtId="0" fontId="12" fillId="2" borderId="5" xfId="3" applyFont="1" applyFill="1" applyBorder="1" applyAlignment="1" applyProtection="1">
      <alignment horizontal="center" vertical="center"/>
    </xf>
    <xf numFmtId="0" fontId="12" fillId="2" borderId="13" xfId="3" applyFont="1" applyFill="1" applyBorder="1" applyAlignment="1" applyProtection="1">
      <alignment horizontal="center" vertical="center"/>
    </xf>
    <xf numFmtId="0" fontId="12" fillId="2" borderId="6" xfId="3" applyFont="1" applyFill="1" applyBorder="1" applyAlignment="1" applyProtection="1">
      <alignment horizontal="center" vertical="center"/>
    </xf>
    <xf numFmtId="0" fontId="12" fillId="2" borderId="0" xfId="3" applyFont="1" applyFill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horizontal="center" vertical="center"/>
    </xf>
    <xf numFmtId="0" fontId="12" fillId="2" borderId="12" xfId="3" applyFont="1" applyFill="1" applyBorder="1" applyAlignment="1" applyProtection="1">
      <alignment horizontal="center" vertical="center"/>
    </xf>
    <xf numFmtId="0" fontId="12" fillId="2" borderId="2" xfId="3" applyFont="1" applyFill="1" applyBorder="1" applyAlignment="1" applyProtection="1">
      <alignment horizontal="center" vertical="center"/>
    </xf>
    <xf numFmtId="2" fontId="12" fillId="0" borderId="0" xfId="3" applyNumberFormat="1" applyFont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9" fillId="2" borderId="0" xfId="3" applyFont="1" applyFill="1" applyBorder="1" applyAlignment="1" applyProtection="1">
      <alignment horizontal="right" vertical="center"/>
    </xf>
    <xf numFmtId="0" fontId="20" fillId="2" borderId="0" xfId="3" applyFont="1" applyFill="1" applyBorder="1" applyAlignment="1" applyProtection="1">
      <alignment horizontal="center" vertical="center"/>
    </xf>
    <xf numFmtId="0" fontId="21" fillId="2" borderId="0" xfId="3" applyFont="1" applyFill="1" applyBorder="1" applyAlignment="1" applyProtection="1">
      <alignment horizontal="right" vertical="center"/>
    </xf>
    <xf numFmtId="0" fontId="22" fillId="2" borderId="0" xfId="3" applyFont="1" applyFill="1" applyBorder="1" applyAlignment="1" applyProtection="1">
      <alignment horizontal="center" vertical="center"/>
    </xf>
    <xf numFmtId="0" fontId="23" fillId="2" borderId="0" xfId="3" applyFont="1" applyFill="1" applyBorder="1" applyAlignment="1" applyProtection="1">
      <alignment horizontal="center" vertical="center"/>
    </xf>
    <xf numFmtId="2" fontId="22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</xf>
    <xf numFmtId="0" fontId="12" fillId="0" borderId="0" xfId="3" applyFont="1" applyBorder="1" applyAlignment="1" applyProtection="1">
      <alignment horizontal="right" vertical="center"/>
    </xf>
    <xf numFmtId="0" fontId="16" fillId="2" borderId="0" xfId="3" applyFont="1" applyFill="1" applyBorder="1" applyAlignment="1" applyProtection="1">
      <alignment horizontal="right" vertical="center"/>
    </xf>
    <xf numFmtId="0" fontId="23" fillId="2" borderId="0" xfId="3" applyFont="1" applyFill="1" applyBorder="1" applyAlignment="1" applyProtection="1">
      <alignment horizontal="right" vertical="center"/>
    </xf>
    <xf numFmtId="0" fontId="17" fillId="0" borderId="0" xfId="3" applyFont="1" applyBorder="1" applyAlignment="1" applyProtection="1">
      <alignment horizontal="right" vertical="center"/>
    </xf>
    <xf numFmtId="0" fontId="22" fillId="4" borderId="15" xfId="3" applyFont="1" applyFill="1" applyBorder="1" applyAlignment="1" applyProtection="1">
      <alignment horizontal="center" vertical="center"/>
      <protection locked="0"/>
    </xf>
    <xf numFmtId="0" fontId="22" fillId="4" borderId="16" xfId="3" applyFont="1" applyFill="1" applyBorder="1" applyAlignment="1" applyProtection="1">
      <alignment horizontal="center" vertical="center"/>
      <protection locked="0"/>
    </xf>
    <xf numFmtId="0" fontId="22" fillId="4" borderId="17" xfId="3" applyFont="1" applyFill="1" applyBorder="1" applyAlignment="1" applyProtection="1">
      <alignment horizontal="center" vertical="center"/>
      <protection locked="0"/>
    </xf>
    <xf numFmtId="0" fontId="22" fillId="4" borderId="11" xfId="3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Border="1" applyAlignment="1" applyProtection="1">
      <alignment horizontal="center" vertical="center"/>
    </xf>
    <xf numFmtId="167" fontId="23" fillId="2" borderId="0" xfId="3" applyNumberFormat="1" applyFont="1" applyFill="1" applyBorder="1" applyAlignment="1" applyProtection="1">
      <alignment horizontal="center" vertical="center"/>
    </xf>
    <xf numFmtId="0" fontId="12" fillId="2" borderId="8" xfId="3" applyFont="1" applyFill="1" applyBorder="1" applyAlignment="1" applyProtection="1">
      <alignment horizontal="center" vertical="center"/>
    </xf>
    <xf numFmtId="0" fontId="18" fillId="2" borderId="3" xfId="3" applyFont="1" applyFill="1" applyBorder="1" applyAlignment="1" applyProtection="1">
      <alignment horizontal="center" vertical="center"/>
    </xf>
    <xf numFmtId="0" fontId="18" fillId="2" borderId="9" xfId="3" applyFont="1" applyFill="1" applyBorder="1" applyAlignment="1" applyProtection="1">
      <alignment horizontal="center" vertical="center"/>
    </xf>
    <xf numFmtId="0" fontId="18" fillId="2" borderId="4" xfId="3" applyFont="1" applyFill="1" applyBorder="1" applyAlignment="1" applyProtection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1" fontId="9" fillId="3" borderId="0" xfId="3" applyNumberFormat="1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 wrapText="1"/>
    </xf>
    <xf numFmtId="0" fontId="20" fillId="2" borderId="21" xfId="3" applyFont="1" applyFill="1" applyBorder="1" applyAlignment="1" applyProtection="1">
      <alignment horizontal="center" vertical="center"/>
    </xf>
    <xf numFmtId="0" fontId="21" fillId="2" borderId="21" xfId="3" applyFont="1" applyFill="1" applyBorder="1" applyAlignment="1" applyProtection="1">
      <alignment horizontal="right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7" fillId="2" borderId="0" xfId="3" applyFont="1" applyFill="1" applyBorder="1" applyAlignment="1" applyProtection="1">
      <alignment horizontal="center" vertical="center"/>
    </xf>
    <xf numFmtId="0" fontId="28" fillId="2" borderId="0" xfId="3" applyFont="1" applyFill="1" applyBorder="1" applyAlignment="1" applyProtection="1">
      <alignment horizontal="center" vertical="center"/>
    </xf>
    <xf numFmtId="0" fontId="29" fillId="2" borderId="0" xfId="3" applyFont="1" applyFill="1" applyBorder="1" applyAlignment="1" applyProtection="1">
      <alignment horizontal="center" vertical="center"/>
    </xf>
    <xf numFmtId="0" fontId="20" fillId="2" borderId="4" xfId="3" applyFont="1" applyFill="1" applyBorder="1" applyAlignment="1" applyProtection="1">
      <alignment horizontal="center" vertical="center"/>
    </xf>
    <xf numFmtId="0" fontId="20" fillId="3" borderId="15" xfId="3" applyFont="1" applyFill="1" applyBorder="1" applyAlignment="1" applyProtection="1">
      <alignment horizontal="center" vertical="center"/>
    </xf>
    <xf numFmtId="0" fontId="20" fillId="3" borderId="16" xfId="3" applyFont="1" applyFill="1" applyBorder="1" applyAlignment="1" applyProtection="1">
      <alignment horizontal="center" vertical="center"/>
    </xf>
    <xf numFmtId="0" fontId="20" fillId="3" borderId="17" xfId="3" applyFont="1" applyFill="1" applyBorder="1" applyAlignment="1" applyProtection="1">
      <alignment horizontal="center" vertical="center"/>
    </xf>
    <xf numFmtId="0" fontId="25" fillId="2" borderId="4" xfId="3" applyFont="1" applyFill="1" applyBorder="1" applyAlignment="1" applyProtection="1">
      <alignment horizontal="center" vertical="center"/>
    </xf>
    <xf numFmtId="0" fontId="25" fillId="2" borderId="0" xfId="3" applyFont="1" applyFill="1" applyBorder="1" applyAlignment="1" applyProtection="1">
      <alignment horizontal="center" vertical="center"/>
    </xf>
    <xf numFmtId="0" fontId="25" fillId="2" borderId="10" xfId="3" applyFont="1" applyFill="1" applyBorder="1" applyAlignment="1" applyProtection="1">
      <alignment horizontal="center" vertical="center"/>
    </xf>
    <xf numFmtId="0" fontId="25" fillId="2" borderId="25" xfId="3" applyFont="1" applyFill="1" applyBorder="1" applyAlignment="1" applyProtection="1">
      <alignment horizontal="center" vertical="center"/>
    </xf>
    <xf numFmtId="0" fontId="20" fillId="4" borderId="15" xfId="3" applyFont="1" applyFill="1" applyBorder="1" applyAlignment="1" applyProtection="1">
      <alignment horizontal="center" vertical="center"/>
      <protection locked="0"/>
    </xf>
    <xf numFmtId="0" fontId="20" fillId="4" borderId="16" xfId="3" applyFont="1" applyFill="1" applyBorder="1" applyAlignment="1" applyProtection="1">
      <alignment horizontal="center" vertical="center"/>
      <protection locked="0"/>
    </xf>
    <xf numFmtId="0" fontId="20" fillId="4" borderId="17" xfId="3" applyFont="1" applyFill="1" applyBorder="1" applyAlignment="1" applyProtection="1">
      <alignment horizontal="center" vertical="center"/>
      <protection locked="0"/>
    </xf>
    <xf numFmtId="0" fontId="9" fillId="0" borderId="0" xfId="3" applyFont="1" applyBorder="1" applyAlignment="1" applyProtection="1">
      <alignment horizontal="left" vertical="center"/>
    </xf>
    <xf numFmtId="0" fontId="24" fillId="0" borderId="0" xfId="3" applyFont="1" applyBorder="1" applyAlignment="1" applyProtection="1">
      <alignment horizontal="left" vertical="center"/>
    </xf>
    <xf numFmtId="0" fontId="21" fillId="2" borderId="0" xfId="3" applyFont="1" applyFill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 vertical="center"/>
    </xf>
    <xf numFmtId="166" fontId="22" fillId="4" borderId="18" xfId="3" applyNumberFormat="1" applyFont="1" applyFill="1" applyBorder="1" applyAlignment="1" applyProtection="1">
      <alignment horizontal="center" vertical="center"/>
      <protection locked="0"/>
    </xf>
    <xf numFmtId="166" fontId="22" fillId="4" borderId="19" xfId="3" applyNumberFormat="1" applyFont="1" applyFill="1" applyBorder="1" applyAlignment="1" applyProtection="1">
      <alignment horizontal="center" vertical="center"/>
      <protection locked="0"/>
    </xf>
    <xf numFmtId="166" fontId="22" fillId="4" borderId="20" xfId="3" applyNumberFormat="1" applyFont="1" applyFill="1" applyBorder="1" applyAlignment="1" applyProtection="1">
      <alignment horizontal="center" vertical="center"/>
      <protection locked="0"/>
    </xf>
    <xf numFmtId="0" fontId="11" fillId="2" borderId="3" xfId="3" applyFont="1" applyFill="1" applyBorder="1" applyAlignment="1" applyProtection="1">
      <alignment horizontal="left" vertical="center"/>
    </xf>
    <xf numFmtId="0" fontId="10" fillId="0" borderId="0" xfId="3" applyFont="1" applyBorder="1" applyAlignment="1" applyProtection="1">
      <alignment horizontal="left" vertical="center"/>
    </xf>
    <xf numFmtId="0" fontId="10" fillId="0" borderId="4" xfId="3" applyFont="1" applyBorder="1" applyAlignment="1" applyProtection="1">
      <alignment horizontal="left" vertical="center"/>
    </xf>
    <xf numFmtId="2" fontId="22" fillId="4" borderId="1" xfId="3" applyNumberFormat="1" applyFont="1" applyFill="1" applyBorder="1" applyAlignment="1" applyProtection="1">
      <alignment horizontal="center" vertical="center"/>
      <protection locked="0"/>
    </xf>
    <xf numFmtId="2" fontId="22" fillId="4" borderId="12" xfId="3" applyNumberFormat="1" applyFont="1" applyFill="1" applyBorder="1" applyAlignment="1" applyProtection="1">
      <alignment horizontal="center" vertical="center"/>
      <protection locked="0"/>
    </xf>
    <xf numFmtId="2" fontId="22" fillId="4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</xf>
    <xf numFmtId="0" fontId="8" fillId="0" borderId="0" xfId="3" applyFont="1" applyBorder="1" applyAlignment="1" applyProtection="1">
      <alignment horizontal="left" vertical="center"/>
    </xf>
    <xf numFmtId="0" fontId="8" fillId="0" borderId="4" xfId="3" applyFont="1" applyBorder="1" applyAlignment="1" applyProtection="1">
      <alignment horizontal="left" vertical="center"/>
    </xf>
    <xf numFmtId="0" fontId="30" fillId="2" borderId="0" xfId="3" applyFont="1" applyFill="1" applyBorder="1" applyAlignment="1" applyProtection="1">
      <alignment horizontal="center" vertical="center" wrapText="1"/>
    </xf>
    <xf numFmtId="0" fontId="30" fillId="2" borderId="0" xfId="3" applyFont="1" applyFill="1" applyBorder="1" applyAlignment="1" applyProtection="1">
      <alignment horizontal="center" vertical="center"/>
    </xf>
    <xf numFmtId="0" fontId="32" fillId="0" borderId="0" xfId="3" applyFont="1" applyBorder="1" applyAlignment="1" applyProtection="1">
      <alignment horizontal="center" vertical="center"/>
    </xf>
    <xf numFmtId="0" fontId="11" fillId="2" borderId="7" xfId="3" applyFont="1" applyFill="1" applyBorder="1" applyAlignment="1" applyProtection="1">
      <alignment horizontal="center" vertical="center"/>
    </xf>
    <xf numFmtId="0" fontId="21" fillId="2" borderId="21" xfId="3" applyFont="1" applyFill="1" applyBorder="1" applyAlignment="1" applyProtection="1">
      <alignment horizontal="center" vertical="center"/>
    </xf>
    <xf numFmtId="0" fontId="20" fillId="0" borderId="21" xfId="3" applyFont="1" applyBorder="1" applyAlignment="1" applyProtection="1">
      <alignment horizontal="center" vertical="center"/>
    </xf>
    <xf numFmtId="0" fontId="26" fillId="2" borderId="21" xfId="3" applyFont="1" applyFill="1" applyBorder="1" applyAlignment="1" applyProtection="1">
      <alignment horizontal="center" vertical="center"/>
    </xf>
    <xf numFmtId="0" fontId="20" fillId="2" borderId="21" xfId="3" applyFont="1" applyFill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vertical="center"/>
    </xf>
    <xf numFmtId="0" fontId="21" fillId="2" borderId="0" xfId="3" applyFont="1" applyFill="1" applyBorder="1" applyAlignment="1" applyProtection="1">
      <alignment horizontal="left" vertical="center"/>
    </xf>
    <xf numFmtId="0" fontId="20" fillId="0" borderId="0" xfId="3" applyFont="1" applyBorder="1" applyAlignment="1" applyProtection="1">
      <alignment horizontal="left" vertical="center"/>
    </xf>
    <xf numFmtId="165" fontId="22" fillId="4" borderId="5" xfId="3" applyNumberFormat="1" applyFont="1" applyFill="1" applyBorder="1" applyAlignment="1" applyProtection="1">
      <alignment horizontal="center" vertical="center"/>
      <protection locked="0"/>
    </xf>
    <xf numFmtId="165" fontId="22" fillId="4" borderId="14" xfId="3" applyNumberFormat="1" applyFont="1" applyFill="1" applyBorder="1" applyAlignment="1" applyProtection="1">
      <alignment horizontal="center" vertical="center"/>
      <protection locked="0"/>
    </xf>
    <xf numFmtId="165" fontId="22" fillId="4" borderId="6" xfId="3" applyNumberFormat="1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 applyProtection="1">
      <alignment horizontal="left" vertical="center"/>
    </xf>
    <xf numFmtId="0" fontId="12" fillId="0" borderId="0" xfId="3" applyFont="1" applyBorder="1" applyAlignment="1" applyProtection="1">
      <alignment horizontal="left" vertical="center"/>
    </xf>
    <xf numFmtId="0" fontId="12" fillId="0" borderId="4" xfId="3" applyFont="1" applyBorder="1" applyAlignment="1" applyProtection="1">
      <alignment horizontal="left" vertical="center"/>
    </xf>
    <xf numFmtId="2" fontId="22" fillId="4" borderId="18" xfId="3" applyNumberFormat="1" applyFont="1" applyFill="1" applyBorder="1" applyAlignment="1" applyProtection="1">
      <alignment horizontal="center" vertical="center"/>
      <protection locked="0"/>
    </xf>
    <xf numFmtId="2" fontId="22" fillId="4" borderId="19" xfId="3" applyNumberFormat="1" applyFont="1" applyFill="1" applyBorder="1" applyAlignment="1" applyProtection="1">
      <alignment horizontal="center" vertical="center"/>
      <protection locked="0"/>
    </xf>
    <xf numFmtId="2" fontId="22" fillId="4" borderId="20" xfId="3" applyNumberFormat="1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0" fontId="12" fillId="0" borderId="4" xfId="3" applyFont="1" applyBorder="1" applyAlignment="1" applyProtection="1">
      <alignment vertical="center"/>
    </xf>
    <xf numFmtId="2" fontId="22" fillId="4" borderId="3" xfId="3" applyNumberFormat="1" applyFont="1" applyFill="1" applyBorder="1" applyAlignment="1" applyProtection="1">
      <alignment horizontal="center" vertical="center"/>
      <protection locked="0"/>
    </xf>
    <xf numFmtId="0" fontId="22" fillId="4" borderId="0" xfId="3" applyFont="1" applyFill="1" applyBorder="1" applyAlignment="1" applyProtection="1">
      <alignment horizontal="center" vertical="center"/>
      <protection locked="0"/>
    </xf>
    <xf numFmtId="0" fontId="22" fillId="4" borderId="4" xfId="3" applyFont="1" applyFill="1" applyBorder="1" applyAlignment="1" applyProtection="1">
      <alignment horizontal="center" vertical="center"/>
      <protection locked="0"/>
    </xf>
    <xf numFmtId="165" fontId="22" fillId="4" borderId="3" xfId="3" applyNumberFormat="1" applyFont="1" applyFill="1" applyBorder="1" applyAlignment="1" applyProtection="1">
      <alignment horizontal="center" vertical="center"/>
      <protection locked="0"/>
    </xf>
    <xf numFmtId="165" fontId="22" fillId="4" borderId="0" xfId="3" applyNumberFormat="1" applyFont="1" applyFill="1" applyBorder="1" applyAlignment="1" applyProtection="1">
      <alignment horizontal="center" vertical="center"/>
      <protection locked="0"/>
    </xf>
    <xf numFmtId="165" fontId="22" fillId="4" borderId="4" xfId="3" applyNumberFormat="1" applyFont="1" applyFill="1" applyBorder="1" applyAlignment="1" applyProtection="1">
      <alignment horizontal="center" vertical="center"/>
      <protection locked="0"/>
    </xf>
    <xf numFmtId="0" fontId="11" fillId="2" borderId="3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0" fontId="9" fillId="0" borderId="4" xfId="3" applyFont="1" applyBorder="1" applyAlignment="1" applyProtection="1">
      <alignment horizontal="left" vertical="center" wrapText="1"/>
    </xf>
    <xf numFmtId="0" fontId="27" fillId="2" borderId="0" xfId="3" applyFont="1" applyFill="1" applyBorder="1" applyAlignment="1" applyProtection="1">
      <alignment horizontal="center" vertical="center" wrapText="1"/>
    </xf>
    <xf numFmtId="0" fontId="27" fillId="2" borderId="0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9" fillId="0" borderId="4" xfId="3" applyFont="1" applyBorder="1" applyAlignment="1" applyProtection="1">
      <alignment horizontal="center" vertical="center"/>
    </xf>
    <xf numFmtId="0" fontId="21" fillId="2" borderId="21" xfId="3" applyFont="1" applyFill="1" applyBorder="1" applyAlignment="1" applyProtection="1">
      <alignment horizontal="left" vertical="center"/>
    </xf>
    <xf numFmtId="0" fontId="20" fillId="0" borderId="21" xfId="3" applyFont="1" applyBorder="1" applyAlignment="1" applyProtection="1">
      <alignment horizontal="left" vertical="center"/>
    </xf>
    <xf numFmtId="0" fontId="20" fillId="0" borderId="22" xfId="3" applyFont="1" applyBorder="1" applyAlignment="1" applyProtection="1">
      <alignment horizontal="left" vertical="center"/>
    </xf>
    <xf numFmtId="0" fontId="25" fillId="2" borderId="23" xfId="3" applyFont="1" applyFill="1" applyBorder="1" applyAlignment="1" applyProtection="1">
      <alignment horizontal="center" vertical="center"/>
    </xf>
    <xf numFmtId="0" fontId="20" fillId="2" borderId="23" xfId="3" applyFont="1" applyFill="1" applyBorder="1" applyAlignment="1" applyProtection="1">
      <alignment horizontal="center" vertical="center"/>
    </xf>
    <xf numFmtId="0" fontId="20" fillId="2" borderId="24" xfId="3" applyFont="1" applyFill="1" applyBorder="1" applyAlignment="1" applyProtection="1">
      <alignment horizontal="center" vertical="center"/>
    </xf>
    <xf numFmtId="1" fontId="21" fillId="4" borderId="1" xfId="3" applyNumberFormat="1" applyFont="1" applyFill="1" applyBorder="1" applyAlignment="1" applyProtection="1">
      <alignment horizontal="center" vertical="center"/>
    </xf>
    <xf numFmtId="1" fontId="21" fillId="4" borderId="12" xfId="3" applyNumberFormat="1" applyFont="1" applyFill="1" applyBorder="1" applyAlignment="1" applyProtection="1">
      <alignment horizontal="center" vertical="center"/>
    </xf>
    <xf numFmtId="1" fontId="21" fillId="4" borderId="2" xfId="3" applyNumberFormat="1" applyFont="1" applyFill="1" applyBorder="1" applyAlignment="1" applyProtection="1">
      <alignment horizontal="center" vertical="center"/>
    </xf>
    <xf numFmtId="0" fontId="25" fillId="2" borderId="0" xfId="3" applyFont="1" applyFill="1" applyBorder="1" applyAlignment="1" applyProtection="1">
      <alignment horizontal="center" vertical="center"/>
    </xf>
    <xf numFmtId="0" fontId="20" fillId="2" borderId="0" xfId="3" applyFont="1" applyFill="1" applyBorder="1" applyAlignment="1" applyProtection="1">
      <alignment horizontal="center" vertical="center"/>
    </xf>
    <xf numFmtId="0" fontId="20" fillId="2" borderId="4" xfId="3" applyFont="1" applyFill="1" applyBorder="1" applyAlignment="1" applyProtection="1">
      <alignment horizontal="center" vertical="center"/>
    </xf>
    <xf numFmtId="1" fontId="21" fillId="4" borderId="3" xfId="3" applyNumberFormat="1" applyFont="1" applyFill="1" applyBorder="1" applyAlignment="1" applyProtection="1">
      <alignment horizontal="center" vertical="center"/>
    </xf>
    <xf numFmtId="0" fontId="20" fillId="4" borderId="0" xfId="3" applyFont="1" applyFill="1" applyBorder="1" applyAlignment="1" applyProtection="1">
      <alignment horizontal="center" vertical="center"/>
    </xf>
    <xf numFmtId="0" fontId="20" fillId="4" borderId="4" xfId="3" applyFont="1" applyFill="1" applyBorder="1" applyAlignment="1" applyProtection="1">
      <alignment horizontal="center" vertical="center"/>
    </xf>
    <xf numFmtId="0" fontId="21" fillId="2" borderId="25" xfId="3" applyFont="1" applyFill="1" applyBorder="1" applyAlignment="1" applyProtection="1">
      <alignment horizontal="left" vertical="center"/>
    </xf>
    <xf numFmtId="0" fontId="20" fillId="0" borderId="25" xfId="3" applyFont="1" applyBorder="1" applyAlignment="1" applyProtection="1">
      <alignment horizontal="left" vertical="center"/>
    </xf>
    <xf numFmtId="0" fontId="20" fillId="0" borderId="26" xfId="3" applyFont="1" applyBorder="1" applyAlignment="1" applyProtection="1">
      <alignment horizontal="left" vertical="center"/>
    </xf>
    <xf numFmtId="1" fontId="21" fillId="4" borderId="0" xfId="3" applyNumberFormat="1" applyFont="1" applyFill="1" applyBorder="1" applyAlignment="1" applyProtection="1">
      <alignment horizontal="center" vertical="center"/>
    </xf>
    <xf numFmtId="1" fontId="21" fillId="4" borderId="4" xfId="3" applyNumberFormat="1" applyFont="1" applyFill="1" applyBorder="1" applyAlignment="1" applyProtection="1">
      <alignment horizontal="center" vertical="center"/>
    </xf>
    <xf numFmtId="0" fontId="20" fillId="0" borderId="4" xfId="3" applyFont="1" applyBorder="1" applyAlignment="1" applyProtection="1">
      <alignment horizontal="center" vertical="center"/>
    </xf>
    <xf numFmtId="0" fontId="20" fillId="2" borderId="25" xfId="3" applyFont="1" applyFill="1" applyBorder="1" applyAlignment="1" applyProtection="1">
      <alignment horizontal="center" vertical="center"/>
    </xf>
    <xf numFmtId="0" fontId="20" fillId="0" borderId="25" xfId="3" applyFont="1" applyBorder="1" applyAlignment="1" applyProtection="1">
      <alignment horizontal="center" vertical="center"/>
    </xf>
    <xf numFmtId="0" fontId="20" fillId="0" borderId="26" xfId="3" applyFont="1" applyBorder="1" applyAlignment="1" applyProtection="1">
      <alignment horizontal="center" vertical="center"/>
    </xf>
    <xf numFmtId="1" fontId="21" fillId="4" borderId="5" xfId="3" applyNumberFormat="1" applyFont="1" applyFill="1" applyBorder="1" applyAlignment="1" applyProtection="1">
      <alignment horizontal="center" vertical="center"/>
    </xf>
    <xf numFmtId="0" fontId="20" fillId="4" borderId="14" xfId="3" applyFont="1" applyFill="1" applyBorder="1" applyAlignment="1" applyProtection="1">
      <alignment horizontal="center" vertical="center"/>
    </xf>
    <xf numFmtId="0" fontId="20" fillId="4" borderId="6" xfId="3" applyFont="1" applyFill="1" applyBorder="1" applyAlignment="1" applyProtection="1">
      <alignment horizontal="center" vertical="center"/>
    </xf>
    <xf numFmtId="0" fontId="10" fillId="3" borderId="0" xfId="3" applyFont="1" applyFill="1" applyAlignment="1" applyProtection="1">
      <alignment horizontal="center"/>
    </xf>
    <xf numFmtId="0" fontId="9" fillId="3" borderId="0" xfId="3" applyFont="1" applyFill="1" applyAlignment="1" applyProtection="1">
      <alignment horizontal="center"/>
    </xf>
    <xf numFmtId="0" fontId="10" fillId="3" borderId="0" xfId="3" applyFont="1" applyFill="1" applyAlignment="1" applyProtection="1"/>
    <xf numFmtId="0" fontId="9" fillId="0" borderId="0" xfId="3" applyFont="1" applyAlignment="1" applyProtection="1">
      <alignment horizontal="center"/>
    </xf>
    <xf numFmtId="0" fontId="9" fillId="3" borderId="0" xfId="3" applyFont="1" applyFill="1" applyProtection="1"/>
    <xf numFmtId="0" fontId="28" fillId="2" borderId="0" xfId="3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Standard 2" xfId="1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9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Power Soft</a:t>
            </a:r>
            <a:r>
              <a:rPr lang="en-US" sz="1800" baseline="0"/>
              <a:t> START SEQUENCING</a:t>
            </a:r>
            <a:endParaRPr lang="en-US" sz="1800"/>
          </a:p>
        </c:rich>
      </c:tx>
      <c:layout>
        <c:manualLayout>
          <c:xMode val="edge"/>
          <c:yMode val="edge"/>
          <c:x val="0.28661761387012347"/>
          <c:y val="3.3990014811846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39776639673854E-2"/>
          <c:y val="0.11229466164151791"/>
          <c:w val="0.7750965985298055"/>
          <c:h val="0.73604702229122765"/>
        </c:manualLayout>
      </c:layout>
      <c:scatterChart>
        <c:scatterStyle val="lineMarker"/>
        <c:varyColors val="0"/>
        <c:ser>
          <c:idx val="1"/>
          <c:order val="1"/>
          <c:tx>
            <c:v>VOUT1 (V)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'MxL7704'!$B$84:$B$103</c:f>
              <c:numCache>
                <c:formatCode>General</c:formatCode>
                <c:ptCount val="20"/>
                <c:pt idx="0">
                  <c:v>0</c:v>
                </c:pt>
                <c:pt idx="1">
                  <c:v>10.4</c:v>
                </c:pt>
                <c:pt idx="2">
                  <c:v>13.86</c:v>
                </c:pt>
                <c:pt idx="3">
                  <c:v>25</c:v>
                </c:pt>
                <c:pt idx="4">
                  <c:v>0</c:v>
                </c:pt>
                <c:pt idx="5">
                  <c:v>15.86</c:v>
                </c:pt>
                <c:pt idx="6">
                  <c:v>17.66</c:v>
                </c:pt>
                <c:pt idx="7">
                  <c:v>25</c:v>
                </c:pt>
                <c:pt idx="8">
                  <c:v>0</c:v>
                </c:pt>
                <c:pt idx="9">
                  <c:v>10.4</c:v>
                </c:pt>
                <c:pt idx="10">
                  <c:v>13.74</c:v>
                </c:pt>
                <c:pt idx="11">
                  <c:v>25</c:v>
                </c:pt>
                <c:pt idx="12">
                  <c:v>0</c:v>
                </c:pt>
                <c:pt idx="13">
                  <c:v>6.9</c:v>
                </c:pt>
                <c:pt idx="14">
                  <c:v>8.4</c:v>
                </c:pt>
                <c:pt idx="15">
                  <c:v>25</c:v>
                </c:pt>
                <c:pt idx="16">
                  <c:v>0</c:v>
                </c:pt>
                <c:pt idx="17">
                  <c:v>4</c:v>
                </c:pt>
                <c:pt idx="18">
                  <c:v>4.9000000000000004</c:v>
                </c:pt>
                <c:pt idx="19">
                  <c:v>25</c:v>
                </c:pt>
              </c:numCache>
            </c:numRef>
          </c:xVal>
          <c:yVal>
            <c:numRef>
              <c:f>'MxL7704'!$D$84:$D$103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3.46</c:v>
                </c:pt>
                <c:pt idx="3">
                  <c:v>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7-4907-A946-6329281A2B37}"/>
            </c:ext>
          </c:extLst>
        </c:ser>
        <c:ser>
          <c:idx val="3"/>
          <c:order val="3"/>
          <c:tx>
            <c:v>VOUT2 (V)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'MxL7704'!$B$84:$B$103</c:f>
              <c:numCache>
                <c:formatCode>General</c:formatCode>
                <c:ptCount val="20"/>
                <c:pt idx="0">
                  <c:v>0</c:v>
                </c:pt>
                <c:pt idx="1">
                  <c:v>10.4</c:v>
                </c:pt>
                <c:pt idx="2">
                  <c:v>13.86</c:v>
                </c:pt>
                <c:pt idx="3">
                  <c:v>25</c:v>
                </c:pt>
                <c:pt idx="4">
                  <c:v>0</c:v>
                </c:pt>
                <c:pt idx="5">
                  <c:v>15.86</c:v>
                </c:pt>
                <c:pt idx="6">
                  <c:v>17.66</c:v>
                </c:pt>
                <c:pt idx="7">
                  <c:v>25</c:v>
                </c:pt>
                <c:pt idx="8">
                  <c:v>0</c:v>
                </c:pt>
                <c:pt idx="9">
                  <c:v>10.4</c:v>
                </c:pt>
                <c:pt idx="10">
                  <c:v>13.74</c:v>
                </c:pt>
                <c:pt idx="11">
                  <c:v>25</c:v>
                </c:pt>
                <c:pt idx="12">
                  <c:v>0</c:v>
                </c:pt>
                <c:pt idx="13">
                  <c:v>6.9</c:v>
                </c:pt>
                <c:pt idx="14">
                  <c:v>8.4</c:v>
                </c:pt>
                <c:pt idx="15">
                  <c:v>25</c:v>
                </c:pt>
                <c:pt idx="16">
                  <c:v>0</c:v>
                </c:pt>
                <c:pt idx="17">
                  <c:v>4</c:v>
                </c:pt>
                <c:pt idx="18">
                  <c:v>4.9000000000000004</c:v>
                </c:pt>
                <c:pt idx="19">
                  <c:v>25</c:v>
                </c:pt>
              </c:numCache>
            </c:numRef>
          </c:xVal>
          <c:yVal>
            <c:numRef>
              <c:f>'MxL7704'!$F$84:$F$103</c:f>
              <c:numCache>
                <c:formatCode>General</c:formatCode>
                <c:ptCount val="20"/>
                <c:pt idx="4">
                  <c:v>0</c:v>
                </c:pt>
                <c:pt idx="5">
                  <c:v>0</c:v>
                </c:pt>
                <c:pt idx="6">
                  <c:v>1.8</c:v>
                </c:pt>
                <c:pt idx="7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77-4907-A946-6329281A2B37}"/>
            </c:ext>
          </c:extLst>
        </c:ser>
        <c:ser>
          <c:idx val="5"/>
          <c:order val="5"/>
          <c:tx>
            <c:v>LDO (V)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'MxL7704'!$B$84:$B$103</c:f>
              <c:numCache>
                <c:formatCode>General</c:formatCode>
                <c:ptCount val="20"/>
                <c:pt idx="0">
                  <c:v>0</c:v>
                </c:pt>
                <c:pt idx="1">
                  <c:v>10.4</c:v>
                </c:pt>
                <c:pt idx="2">
                  <c:v>13.86</c:v>
                </c:pt>
                <c:pt idx="3">
                  <c:v>25</c:v>
                </c:pt>
                <c:pt idx="4">
                  <c:v>0</c:v>
                </c:pt>
                <c:pt idx="5">
                  <c:v>15.86</c:v>
                </c:pt>
                <c:pt idx="6">
                  <c:v>17.66</c:v>
                </c:pt>
                <c:pt idx="7">
                  <c:v>25</c:v>
                </c:pt>
                <c:pt idx="8">
                  <c:v>0</c:v>
                </c:pt>
                <c:pt idx="9">
                  <c:v>10.4</c:v>
                </c:pt>
                <c:pt idx="10">
                  <c:v>13.74</c:v>
                </c:pt>
                <c:pt idx="11">
                  <c:v>25</c:v>
                </c:pt>
                <c:pt idx="12">
                  <c:v>0</c:v>
                </c:pt>
                <c:pt idx="13">
                  <c:v>6.9</c:v>
                </c:pt>
                <c:pt idx="14">
                  <c:v>8.4</c:v>
                </c:pt>
                <c:pt idx="15">
                  <c:v>25</c:v>
                </c:pt>
                <c:pt idx="16">
                  <c:v>0</c:v>
                </c:pt>
                <c:pt idx="17">
                  <c:v>4</c:v>
                </c:pt>
                <c:pt idx="18">
                  <c:v>4.9000000000000004</c:v>
                </c:pt>
                <c:pt idx="19">
                  <c:v>25</c:v>
                </c:pt>
              </c:numCache>
            </c:numRef>
          </c:xVal>
          <c:yVal>
            <c:numRef>
              <c:f>'MxL7704'!$H$84:$H$103</c:f>
              <c:numCache>
                <c:formatCode>General</c:formatCode>
                <c:ptCount val="20"/>
                <c:pt idx="8">
                  <c:v>0</c:v>
                </c:pt>
                <c:pt idx="9">
                  <c:v>0</c:v>
                </c:pt>
                <c:pt idx="10">
                  <c:v>3.34</c:v>
                </c:pt>
                <c:pt idx="11">
                  <c:v>3.34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77-4907-A946-6329281A2B37}"/>
            </c:ext>
          </c:extLst>
        </c:ser>
        <c:ser>
          <c:idx val="7"/>
          <c:order val="7"/>
          <c:tx>
            <c:v>VOUT3 (V)</c:v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'MxL7704'!$B$84:$B$103</c:f>
              <c:numCache>
                <c:formatCode>General</c:formatCode>
                <c:ptCount val="20"/>
                <c:pt idx="0">
                  <c:v>0</c:v>
                </c:pt>
                <c:pt idx="1">
                  <c:v>10.4</c:v>
                </c:pt>
                <c:pt idx="2">
                  <c:v>13.86</c:v>
                </c:pt>
                <c:pt idx="3">
                  <c:v>25</c:v>
                </c:pt>
                <c:pt idx="4">
                  <c:v>0</c:v>
                </c:pt>
                <c:pt idx="5">
                  <c:v>15.86</c:v>
                </c:pt>
                <c:pt idx="6">
                  <c:v>17.66</c:v>
                </c:pt>
                <c:pt idx="7">
                  <c:v>25</c:v>
                </c:pt>
                <c:pt idx="8">
                  <c:v>0</c:v>
                </c:pt>
                <c:pt idx="9">
                  <c:v>10.4</c:v>
                </c:pt>
                <c:pt idx="10">
                  <c:v>13.74</c:v>
                </c:pt>
                <c:pt idx="11">
                  <c:v>25</c:v>
                </c:pt>
                <c:pt idx="12">
                  <c:v>0</c:v>
                </c:pt>
                <c:pt idx="13">
                  <c:v>6.9</c:v>
                </c:pt>
                <c:pt idx="14">
                  <c:v>8.4</c:v>
                </c:pt>
                <c:pt idx="15">
                  <c:v>25</c:v>
                </c:pt>
                <c:pt idx="16">
                  <c:v>0</c:v>
                </c:pt>
                <c:pt idx="17">
                  <c:v>4</c:v>
                </c:pt>
                <c:pt idx="18">
                  <c:v>4.9000000000000004</c:v>
                </c:pt>
                <c:pt idx="19">
                  <c:v>25</c:v>
                </c:pt>
              </c:numCache>
            </c:numRef>
          </c:xVal>
          <c:yVal>
            <c:numRef>
              <c:f>'MxL7704'!$J$84:$J$103</c:f>
              <c:numCache>
                <c:formatCode>General</c:formatCode>
                <c:ptCount val="20"/>
                <c:pt idx="12">
                  <c:v>0</c:v>
                </c:pt>
                <c:pt idx="13">
                  <c:v>0</c:v>
                </c:pt>
                <c:pt idx="14">
                  <c:v>1.5</c:v>
                </c:pt>
                <c:pt idx="15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77-4907-A946-6329281A2B37}"/>
            </c:ext>
          </c:extLst>
        </c:ser>
        <c:ser>
          <c:idx val="9"/>
          <c:order val="9"/>
          <c:tx>
            <c:v>VOUT4 (V)</c:v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'MxL7704'!$B$84:$B$103</c:f>
              <c:numCache>
                <c:formatCode>General</c:formatCode>
                <c:ptCount val="20"/>
                <c:pt idx="0">
                  <c:v>0</c:v>
                </c:pt>
                <c:pt idx="1">
                  <c:v>10.4</c:v>
                </c:pt>
                <c:pt idx="2">
                  <c:v>13.86</c:v>
                </c:pt>
                <c:pt idx="3">
                  <c:v>25</c:v>
                </c:pt>
                <c:pt idx="4">
                  <c:v>0</c:v>
                </c:pt>
                <c:pt idx="5">
                  <c:v>15.86</c:v>
                </c:pt>
                <c:pt idx="6">
                  <c:v>17.66</c:v>
                </c:pt>
                <c:pt idx="7">
                  <c:v>25</c:v>
                </c:pt>
                <c:pt idx="8">
                  <c:v>0</c:v>
                </c:pt>
                <c:pt idx="9">
                  <c:v>10.4</c:v>
                </c:pt>
                <c:pt idx="10">
                  <c:v>13.74</c:v>
                </c:pt>
                <c:pt idx="11">
                  <c:v>25</c:v>
                </c:pt>
                <c:pt idx="12">
                  <c:v>0</c:v>
                </c:pt>
                <c:pt idx="13">
                  <c:v>6.9</c:v>
                </c:pt>
                <c:pt idx="14">
                  <c:v>8.4</c:v>
                </c:pt>
                <c:pt idx="15">
                  <c:v>25</c:v>
                </c:pt>
                <c:pt idx="16">
                  <c:v>0</c:v>
                </c:pt>
                <c:pt idx="17">
                  <c:v>4</c:v>
                </c:pt>
                <c:pt idx="18">
                  <c:v>4.9000000000000004</c:v>
                </c:pt>
                <c:pt idx="19">
                  <c:v>25</c:v>
                </c:pt>
              </c:numCache>
            </c:numRef>
          </c:xVal>
          <c:yVal>
            <c:numRef>
              <c:f>'MxL7704'!$L$84:$L$103</c:f>
              <c:numCache>
                <c:formatCode>General</c:formatCode>
                <c:ptCount val="20"/>
                <c:pt idx="16">
                  <c:v>0</c:v>
                </c:pt>
                <c:pt idx="17">
                  <c:v>0</c:v>
                </c:pt>
                <c:pt idx="18">
                  <c:v>0.9</c:v>
                </c:pt>
                <c:pt idx="19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77-4907-A946-6329281A2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77744"/>
        <c:axId val="1561773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'MxL7704'!$C$84:$C$103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0577-4907-A946-6329281A2B37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'MxL7704'!$E$84:$E$103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577-4907-A946-6329281A2B37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'MxL7704'!$G$84:$G$103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577-4907-A946-6329281A2B37}"/>
                  </c:ext>
                </c:extLst>
              </c15:ser>
            </c15:filteredScatterSeries>
            <c15:filteredScatterSeries>
              <c15:ser>
                <c:idx val="6"/>
                <c:order val="6"/>
                <c:spPr>
                  <a:ln w="222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'MxL7704'!$I$84:$I$103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577-4907-A946-6329281A2B37}"/>
                  </c:ext>
                </c:extLst>
              </c15:ser>
            </c15:filteredScatterSeries>
            <c15:filteredScatterSeries>
              <c15:ser>
                <c:idx val="8"/>
                <c:order val="8"/>
                <c:spPr>
                  <a:ln w="222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'MxL7704'!$K$84:$K$103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577-4907-A946-6329281A2B37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22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'MxL7704'!$B$84:$B$103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10.4</c:v>
                      </c:pt>
                      <c:pt idx="2">
                        <c:v>13.86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15.86</c:v>
                      </c:pt>
                      <c:pt idx="6">
                        <c:v>17.66</c:v>
                      </c:pt>
                      <c:pt idx="7">
                        <c:v>25</c:v>
                      </c:pt>
                      <c:pt idx="8">
                        <c:v>0</c:v>
                      </c:pt>
                      <c:pt idx="9">
                        <c:v>10.4</c:v>
                      </c:pt>
                      <c:pt idx="10">
                        <c:v>13.74</c:v>
                      </c:pt>
                      <c:pt idx="11">
                        <c:v>25</c:v>
                      </c:pt>
                      <c:pt idx="12">
                        <c:v>0</c:v>
                      </c:pt>
                      <c:pt idx="13">
                        <c:v>6.9</c:v>
                      </c:pt>
                      <c:pt idx="14">
                        <c:v>8.4</c:v>
                      </c:pt>
                      <c:pt idx="15">
                        <c:v>25</c:v>
                      </c:pt>
                      <c:pt idx="16">
                        <c:v>0</c:v>
                      </c:pt>
                      <c:pt idx="17">
                        <c:v>4</c:v>
                      </c:pt>
                      <c:pt idx="18">
                        <c:v>4.9000000000000004</c:v>
                      </c:pt>
                      <c:pt idx="19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'MxL7704'!$M$84:$M$103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577-4907-A946-6329281A2B37}"/>
                  </c:ext>
                </c:extLst>
              </c15:ser>
            </c15:filteredScatterSeries>
          </c:ext>
        </c:extLst>
      </c:scatterChart>
      <c:valAx>
        <c:axId val="15617774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cap="none" baseline="0"/>
                  <a:t>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77352"/>
        <c:crosses val="autoZero"/>
        <c:crossBetween val="midCat"/>
      </c:valAx>
      <c:valAx>
        <c:axId val="15617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Voltage</a:t>
                </a:r>
                <a:r>
                  <a:rPr lang="en-US" sz="1400" b="1" baseline="0"/>
                  <a:t> (V)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1.1236798143029395E-2"/>
              <c:y val="0.39055215230585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77744"/>
        <c:crosses val="autoZero"/>
        <c:crossBetween val="midCat"/>
      </c:valAx>
      <c:spPr>
        <a:noFill/>
        <a:ln w="38100">
          <a:solidFill>
            <a:schemeClr val="bg1">
              <a:lumMod val="6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85966731256646911"/>
          <c:y val="0.32056247151938505"/>
          <c:w val="0.13886409651537193"/>
          <c:h val="0.29401574803149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28575" cap="flat" cmpd="sng" algn="ctr">
      <a:solidFill>
        <a:sysClr val="windowText" lastClr="000000">
          <a:alpha val="99000"/>
        </a:sys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PG</a:t>
            </a:r>
            <a:r>
              <a:rPr lang="en-US" sz="1600" b="1" baseline="0"/>
              <a:t> Routing Sequence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22936096059614E-2"/>
          <c:y val="0.11073646576931728"/>
          <c:w val="0.79324848942308179"/>
          <c:h val="0.74572138279278455"/>
        </c:manualLayout>
      </c:layout>
      <c:scatterChart>
        <c:scatterStyle val="lineMarker"/>
        <c:varyColors val="0"/>
        <c:ser>
          <c:idx val="1"/>
          <c:order val="1"/>
          <c:tx>
            <c:v>PG1              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'MxL7704'!$B$105:$B$112</c:f>
              <c:numCache>
                <c:formatCode>General</c:formatCode>
                <c:ptCount val="8"/>
                <c:pt idx="0">
                  <c:v>0</c:v>
                </c:pt>
                <c:pt idx="1">
                  <c:v>15.86</c:v>
                </c:pt>
                <c:pt idx="2">
                  <c:v>15.86</c:v>
                </c:pt>
                <c:pt idx="3">
                  <c:v>25</c:v>
                </c:pt>
                <c:pt idx="4">
                  <c:v>0</c:v>
                </c:pt>
                <c:pt idx="5">
                  <c:v>19.66</c:v>
                </c:pt>
                <c:pt idx="6">
                  <c:v>19.66</c:v>
                </c:pt>
                <c:pt idx="7">
                  <c:v>25</c:v>
                </c:pt>
              </c:numCache>
            </c:numRef>
          </c:xVal>
          <c:yVal>
            <c:numRef>
              <c:f>'MxL7704'!$D$105:$D$112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68-47DB-93CD-503894702DEE}"/>
            </c:ext>
          </c:extLst>
        </c:ser>
        <c:ser>
          <c:idx val="3"/>
          <c:order val="3"/>
          <c:tx>
            <c:v>PG2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'MxL7704'!$B$105:$B$112</c:f>
              <c:numCache>
                <c:formatCode>General</c:formatCode>
                <c:ptCount val="8"/>
                <c:pt idx="0">
                  <c:v>0</c:v>
                </c:pt>
                <c:pt idx="1">
                  <c:v>15.86</c:v>
                </c:pt>
                <c:pt idx="2">
                  <c:v>15.86</c:v>
                </c:pt>
                <c:pt idx="3">
                  <c:v>25</c:v>
                </c:pt>
                <c:pt idx="4">
                  <c:v>0</c:v>
                </c:pt>
                <c:pt idx="5">
                  <c:v>19.66</c:v>
                </c:pt>
                <c:pt idx="6">
                  <c:v>19.66</c:v>
                </c:pt>
                <c:pt idx="7">
                  <c:v>25</c:v>
                </c:pt>
              </c:numCache>
            </c:numRef>
          </c:xVal>
          <c:yVal>
            <c:numRef>
              <c:f>'MxL7704'!$F$105:$F$112</c:f>
              <c:numCache>
                <c:formatCode>General</c:formatCode>
                <c:ptCount val="8"/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68-47DB-93CD-50389470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363280"/>
        <c:axId val="2823636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'MxL7704'!$B$105:$B$112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15.86</c:v>
                      </c:pt>
                      <c:pt idx="2">
                        <c:v>15.86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19.66</c:v>
                      </c:pt>
                      <c:pt idx="6">
                        <c:v>19.66</c:v>
                      </c:pt>
                      <c:pt idx="7">
                        <c:v>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'MxL7704'!$C$105:$C$112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9968-47DB-93CD-503894702DEE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'MxL7704'!$B$105:$B$112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15.86</c:v>
                      </c:pt>
                      <c:pt idx="2">
                        <c:v>15.86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19.66</c:v>
                      </c:pt>
                      <c:pt idx="6">
                        <c:v>19.66</c:v>
                      </c:pt>
                      <c:pt idx="7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'MxL7704'!$E$105:$E$112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68-47DB-93CD-503894702DEE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'MxL7704'!$B$105:$B$112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15.86</c:v>
                      </c:pt>
                      <c:pt idx="2">
                        <c:v>15.86</c:v>
                      </c:pt>
                      <c:pt idx="3">
                        <c:v>25</c:v>
                      </c:pt>
                      <c:pt idx="4">
                        <c:v>0</c:v>
                      </c:pt>
                      <c:pt idx="5">
                        <c:v>19.66</c:v>
                      </c:pt>
                      <c:pt idx="6">
                        <c:v>19.66</c:v>
                      </c:pt>
                      <c:pt idx="7">
                        <c:v>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'MxL7704'!$G$105:$G$112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68-47DB-93CD-503894702DEE}"/>
                  </c:ext>
                </c:extLst>
              </c15:ser>
            </c15:filteredScatterSeries>
          </c:ext>
        </c:extLst>
      </c:scatterChart>
      <c:valAx>
        <c:axId val="282363280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TIME</a:t>
                </a:r>
                <a:r>
                  <a:rPr lang="en-US" sz="1400" b="1" baseline="0"/>
                  <a:t> (ms</a:t>
                </a:r>
                <a:r>
                  <a:rPr lang="en-US" sz="1400" baseline="0"/>
                  <a:t>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4418936047628194"/>
              <c:y val="0.91455193822045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63672"/>
        <c:crosses val="autoZero"/>
        <c:crossBetween val="midCat"/>
      </c:valAx>
      <c:valAx>
        <c:axId val="28236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VOLTAGE</a:t>
                </a:r>
                <a:r>
                  <a:rPr lang="en-US" sz="1600" b="1" baseline="0"/>
                  <a:t> (V</a:t>
                </a:r>
                <a:r>
                  <a:rPr lang="en-US" sz="1600" baseline="0"/>
                  <a:t>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8.7051937736102158E-3"/>
              <c:y val="0.41649712125986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63280"/>
        <c:crosses val="autoZero"/>
        <c:crossBetween val="midCat"/>
      </c:valAx>
      <c:spPr>
        <a:noFill/>
        <a:ln w="38100">
          <a:solidFill>
            <a:schemeClr val="bg1">
              <a:lumMod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89033712591367564"/>
          <c:y val="0.43740157862499057"/>
          <c:w val="8.8380965498414524E-2"/>
          <c:h val="0.1087488013637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Analog</a:t>
            </a:r>
            <a:r>
              <a:rPr lang="en-US" altLang="zh-TW" baseline="0"/>
              <a:t> Digital Converter Logger</a:t>
            </a:r>
            <a:endParaRPr lang="en-US" alt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Data'!$D$1</c:f>
              <c:strCache>
                <c:ptCount val="1"/>
                <c:pt idx="0">
                  <c:v>RandonValue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Data'!$C$84:$C$183</c:f>
              <c:numCache>
                <c:formatCode>General</c:formatCode>
                <c:ptCount val="100"/>
              </c:numCache>
            </c:numRef>
          </c:cat>
          <c:val>
            <c:numRef>
              <c:f>'Simple Data'!$D$84:$D$183</c:f>
              <c:numCache>
                <c:formatCode>General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B-4885-BAA1-7F9F673F6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365240"/>
        <c:axId val="282365632"/>
      </c:lineChart>
      <c:catAx>
        <c:axId val="28236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65632"/>
        <c:crosses val="autoZero"/>
        <c:auto val="1"/>
        <c:lblAlgn val="ctr"/>
        <c:lblOffset val="100"/>
        <c:noMultiLvlLbl val="0"/>
      </c:catAx>
      <c:valAx>
        <c:axId val="2823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65240"/>
        <c:crosses val="autoZero"/>
        <c:crossBetween val="between"/>
      </c:valAx>
      <c:spPr>
        <a:noFill/>
        <a:ln>
          <a:solidFill>
            <a:srgbClr val="4F81BD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path path="circle">
        <a:fillToRect t="100000" r="100000"/>
      </a:path>
      <a:tileRect l="-100000" b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142935</xdr:rowOff>
    </xdr:from>
    <xdr:to>
      <xdr:col>5</xdr:col>
      <xdr:colOff>413658</xdr:colOff>
      <xdr:row>5</xdr:row>
      <xdr:rowOff>130627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142935"/>
          <a:ext cx="2667000" cy="1239549"/>
        </a:xfrm>
        <a:prstGeom prst="rect">
          <a:avLst/>
        </a:prstGeom>
        <a:solidFill>
          <a:srgbClr val="95B3D7"/>
        </a:solidFill>
      </xdr:spPr>
    </xdr:pic>
    <xdr:clientData/>
  </xdr:twoCellAnchor>
  <xdr:twoCellAnchor>
    <xdr:from>
      <xdr:col>0</xdr:col>
      <xdr:colOff>159656</xdr:colOff>
      <xdr:row>31</xdr:row>
      <xdr:rowOff>119743</xdr:rowOff>
    </xdr:from>
    <xdr:to>
      <xdr:col>17</xdr:col>
      <xdr:colOff>391886</xdr:colOff>
      <xdr:row>44</xdr:row>
      <xdr:rowOff>71119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128814</xdr:colOff>
      <xdr:row>50</xdr:row>
      <xdr:rowOff>87085</xdr:rowOff>
    </xdr:from>
    <xdr:to>
      <xdr:col>17</xdr:col>
      <xdr:colOff>402771</xdr:colOff>
      <xdr:row>62</xdr:row>
      <xdr:rowOff>105954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358140</xdr:colOff>
          <xdr:row>81</xdr:row>
          <xdr:rowOff>129540</xdr:rowOff>
        </xdr:from>
        <xdr:to>
          <xdr:col>15</xdr:col>
          <xdr:colOff>152400</xdr:colOff>
          <xdr:row>81</xdr:row>
          <xdr:rowOff>579120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Click to Open MXL Bridge Control Panel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</xdr:row>
          <xdr:rowOff>30480</xdr:rowOff>
        </xdr:from>
        <xdr:to>
          <xdr:col>6</xdr:col>
          <xdr:colOff>601980</xdr:colOff>
          <xdr:row>2</xdr:row>
          <xdr:rowOff>129540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Open ADC Logger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9525</xdr:colOff>
      <xdr:row>3</xdr:row>
      <xdr:rowOff>133355</xdr:rowOff>
    </xdr:from>
    <xdr:to>
      <xdr:col>20</xdr:col>
      <xdr:colOff>581025</xdr:colOff>
      <xdr:row>38</xdr:row>
      <xdr:rowOff>57149</xdr:rowOff>
    </xdr:to>
    <xdr:graphicFrame macro="">
      <xdr:nvGraphicFramePr>
        <xdr:cNvPr id="2" name="MyMain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257"/>
  <sheetViews>
    <sheetView showGridLines="0" tabSelected="1" zoomScale="70" zoomScaleNormal="70" workbookViewId="0">
      <selection activeCell="L27" sqref="L27"/>
    </sheetView>
  </sheetViews>
  <sheetFormatPr defaultColWidth="9.21875" defaultRowHeight="14.4"/>
  <cols>
    <col min="1" max="3" width="5.77734375" style="44" customWidth="1"/>
    <col min="4" max="4" width="10" style="44" customWidth="1"/>
    <col min="5" max="6" width="6.44140625" style="44" customWidth="1"/>
    <col min="7" max="7" width="8.44140625" style="44" customWidth="1"/>
    <col min="8" max="8" width="5.77734375" style="44" customWidth="1"/>
    <col min="9" max="9" width="7.77734375" style="44" customWidth="1"/>
    <col min="10" max="15" width="5.77734375" style="44" customWidth="1"/>
    <col min="16" max="16" width="11.44140625" style="44" customWidth="1"/>
    <col min="17" max="17" width="17.5546875" style="44" customWidth="1"/>
    <col min="18" max="18" width="9.109375" style="44" customWidth="1"/>
    <col min="19" max="20" width="9.21875" style="18" customWidth="1"/>
    <col min="21" max="21" width="7.77734375" style="18" customWidth="1"/>
    <col min="22" max="22" width="11.21875" style="19" customWidth="1"/>
    <col min="23" max="23" width="10.77734375" style="16" customWidth="1"/>
    <col min="24" max="24" width="9.5546875" style="19" customWidth="1"/>
    <col min="25" max="25" width="9.77734375" style="16" customWidth="1"/>
    <col min="26" max="26" width="10.21875" style="20" customWidth="1"/>
    <col min="27" max="27" width="9.44140625" style="31" customWidth="1"/>
    <col min="28" max="28" width="11.21875" style="20" customWidth="1"/>
    <col min="29" max="29" width="9.5546875" style="31" customWidth="1"/>
    <col min="30" max="30" width="10.21875" style="19" customWidth="1"/>
    <col min="31" max="31" width="9.5546875" style="16" customWidth="1"/>
    <col min="32" max="33" width="9.21875" style="16"/>
    <col min="34" max="40" width="9.21875" style="17"/>
    <col min="41" max="16384" width="9.21875" style="44"/>
  </cols>
  <sheetData>
    <row r="1" spans="1:40" ht="19.8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13" t="s">
        <v>21</v>
      </c>
      <c r="T1" s="13" t="s">
        <v>22</v>
      </c>
      <c r="U1" s="13" t="s">
        <v>23</v>
      </c>
      <c r="V1" s="14" t="s">
        <v>24</v>
      </c>
      <c r="W1" s="14" t="s">
        <v>25</v>
      </c>
      <c r="X1" s="14" t="s">
        <v>26</v>
      </c>
      <c r="Y1" s="14" t="s">
        <v>27</v>
      </c>
      <c r="Z1" s="15" t="s">
        <v>28</v>
      </c>
      <c r="AA1" s="15" t="s">
        <v>29</v>
      </c>
      <c r="AB1" s="15" t="s">
        <v>30</v>
      </c>
      <c r="AC1" s="15" t="s">
        <v>31</v>
      </c>
      <c r="AD1" s="14" t="s">
        <v>32</v>
      </c>
      <c r="AE1" s="14" t="s">
        <v>33</v>
      </c>
    </row>
    <row r="2" spans="1:40" ht="19.8" customHeight="1">
      <c r="A2" s="34"/>
      <c r="B2" s="39"/>
      <c r="C2" s="39"/>
      <c r="D2" s="39"/>
      <c r="E2" s="39"/>
      <c r="F2" s="39"/>
      <c r="G2" s="103" t="s">
        <v>108</v>
      </c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35"/>
      <c r="S2" s="18">
        <f>J15</f>
        <v>1</v>
      </c>
      <c r="T2" s="18">
        <f xml:space="preserve"> IF(J13="--",0,J13)</f>
        <v>4.25</v>
      </c>
      <c r="U2" s="18">
        <f>IF(L13="--",30,L13)</f>
        <v>5.5</v>
      </c>
      <c r="V2" s="19">
        <v>0</v>
      </c>
      <c r="W2" s="19">
        <f>IF(V2&gt;(T2-0.8),"--",V2)</f>
        <v>0</v>
      </c>
      <c r="X2" s="19">
        <v>0</v>
      </c>
      <c r="Y2" s="19" t="str">
        <f>IF(X2&lt;(U2*S2*0.12),"--",X2)</f>
        <v>--</v>
      </c>
      <c r="Z2" s="20">
        <v>0</v>
      </c>
      <c r="AA2" s="20" t="str">
        <f>IF(Z2&lt;(U2*S2*0.12),"--",Z2)</f>
        <v>--</v>
      </c>
      <c r="AB2" s="20">
        <v>0</v>
      </c>
      <c r="AC2" s="20" t="str">
        <f>IF(AB2&lt;(U2*S2*0.12),"--",AB2)</f>
        <v>--</v>
      </c>
      <c r="AD2" s="19">
        <v>0</v>
      </c>
      <c r="AE2" s="19" t="s">
        <v>34</v>
      </c>
    </row>
    <row r="3" spans="1:40" ht="19.8" customHeight="1">
      <c r="A3" s="34"/>
      <c r="B3" s="39"/>
      <c r="C3" s="39"/>
      <c r="D3" s="39"/>
      <c r="E3" s="39"/>
      <c r="F3" s="39"/>
      <c r="G3" s="104"/>
      <c r="H3" s="104"/>
      <c r="I3" s="104"/>
      <c r="J3" s="104"/>
      <c r="K3" s="104"/>
      <c r="L3" s="104"/>
      <c r="M3" s="104"/>
      <c r="N3" s="104"/>
      <c r="O3" s="105"/>
      <c r="P3" s="105"/>
      <c r="Q3" s="105"/>
      <c r="R3" s="35"/>
      <c r="S3" s="18">
        <f xml:space="preserve"> S2</f>
        <v>1</v>
      </c>
      <c r="T3" s="18">
        <f xml:space="preserve"> T2</f>
        <v>4.25</v>
      </c>
      <c r="U3" s="18">
        <f xml:space="preserve"> U2</f>
        <v>5.5</v>
      </c>
      <c r="V3" s="19">
        <v>0.02</v>
      </c>
      <c r="W3" s="19">
        <f t="shared" ref="W3:W66" si="0">IF(V3&gt;(T3-0.8),"--",V3)</f>
        <v>0.02</v>
      </c>
      <c r="X3" s="19">
        <v>0.02</v>
      </c>
      <c r="Y3" s="19" t="str">
        <f t="shared" ref="Y3:Y66" si="1">IF(X3&lt;(U3*S3*0.12),"--",X3)</f>
        <v>--</v>
      </c>
      <c r="Z3" s="20">
        <v>6.2500000000000003E-3</v>
      </c>
      <c r="AA3" s="20" t="str">
        <f t="shared" ref="AA3:AA66" si="2">IF(Z3&lt;(U3*S3*0.12),"--",Z3)</f>
        <v>--</v>
      </c>
      <c r="AB3" s="20">
        <v>6.2500000000000003E-3</v>
      </c>
      <c r="AC3" s="20" t="str">
        <f t="shared" ref="AC3:AC66" si="3">IF(AB3&lt;(U3*S3*0.12),"--",AB3)</f>
        <v>--</v>
      </c>
      <c r="AD3" s="19">
        <v>0.02</v>
      </c>
      <c r="AE3" s="19" t="s">
        <v>35</v>
      </c>
    </row>
    <row r="4" spans="1:40" ht="19.8" customHeight="1">
      <c r="A4" s="34"/>
      <c r="B4" s="39"/>
      <c r="C4" s="39"/>
      <c r="D4" s="39"/>
      <c r="E4" s="39"/>
      <c r="F4" s="39"/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35"/>
      <c r="S4" s="18">
        <f t="shared" ref="S4:U19" si="4" xml:space="preserve"> S3</f>
        <v>1</v>
      </c>
      <c r="T4" s="18">
        <f t="shared" si="4"/>
        <v>4.25</v>
      </c>
      <c r="U4" s="18">
        <f t="shared" si="4"/>
        <v>5.5</v>
      </c>
      <c r="V4" s="19">
        <v>0.04</v>
      </c>
      <c r="W4" s="19">
        <f t="shared" si="0"/>
        <v>0.04</v>
      </c>
      <c r="X4" s="19">
        <v>0.04</v>
      </c>
      <c r="Y4" s="19" t="str">
        <f t="shared" si="1"/>
        <v>--</v>
      </c>
      <c r="Z4" s="20">
        <v>1.2500000000000001E-2</v>
      </c>
      <c r="AA4" s="20" t="str">
        <f t="shared" si="2"/>
        <v>--</v>
      </c>
      <c r="AB4" s="20">
        <v>1.2500000000000001E-2</v>
      </c>
      <c r="AC4" s="20" t="str">
        <f t="shared" si="3"/>
        <v>--</v>
      </c>
      <c r="AD4" s="19">
        <v>0.04</v>
      </c>
      <c r="AE4" s="21"/>
    </row>
    <row r="5" spans="1:40" ht="19.8" customHeight="1">
      <c r="A5" s="34"/>
      <c r="B5" s="39"/>
      <c r="C5" s="39"/>
      <c r="D5" s="39"/>
      <c r="E5" s="39"/>
      <c r="F5" s="39"/>
      <c r="G5" s="104"/>
      <c r="H5" s="104"/>
      <c r="I5" s="104"/>
      <c r="J5" s="104"/>
      <c r="K5" s="104"/>
      <c r="L5" s="104"/>
      <c r="M5" s="104"/>
      <c r="N5" s="104"/>
      <c r="O5" s="105"/>
      <c r="P5" s="105"/>
      <c r="Q5" s="105"/>
      <c r="R5" s="35"/>
      <c r="S5" s="18">
        <f t="shared" si="4"/>
        <v>1</v>
      </c>
      <c r="T5" s="18">
        <f t="shared" si="4"/>
        <v>4.25</v>
      </c>
      <c r="U5" s="18">
        <f t="shared" si="4"/>
        <v>5.5</v>
      </c>
      <c r="V5" s="19">
        <v>0.06</v>
      </c>
      <c r="W5" s="19">
        <f t="shared" si="0"/>
        <v>0.06</v>
      </c>
      <c r="X5" s="19">
        <v>0.06</v>
      </c>
      <c r="Y5" s="19" t="str">
        <f t="shared" si="1"/>
        <v>--</v>
      </c>
      <c r="Z5" s="20">
        <v>1.8749999999999999E-2</v>
      </c>
      <c r="AA5" s="20" t="str">
        <f t="shared" si="2"/>
        <v>--</v>
      </c>
      <c r="AB5" s="20">
        <v>1.8749999999999999E-2</v>
      </c>
      <c r="AC5" s="20" t="str">
        <f t="shared" si="3"/>
        <v>--</v>
      </c>
      <c r="AD5" s="19">
        <v>0.06</v>
      </c>
      <c r="AE5" s="14" t="s">
        <v>36</v>
      </c>
    </row>
    <row r="6" spans="1:40" ht="19.8" customHeight="1" thickBot="1">
      <c r="A6" s="3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5"/>
      <c r="S6" s="18">
        <f t="shared" si="4"/>
        <v>1</v>
      </c>
      <c r="T6" s="18">
        <f t="shared" si="4"/>
        <v>4.25</v>
      </c>
      <c r="U6" s="18">
        <f t="shared" si="4"/>
        <v>5.5</v>
      </c>
      <c r="V6" s="19">
        <v>0.08</v>
      </c>
      <c r="W6" s="19">
        <f t="shared" si="0"/>
        <v>0.08</v>
      </c>
      <c r="X6" s="19">
        <v>0.08</v>
      </c>
      <c r="Y6" s="19" t="str">
        <f t="shared" si="1"/>
        <v>--</v>
      </c>
      <c r="Z6" s="20">
        <v>2.5000000000000001E-2</v>
      </c>
      <c r="AA6" s="20" t="str">
        <f t="shared" si="2"/>
        <v>--</v>
      </c>
      <c r="AB6" s="20">
        <v>2.5000000000000001E-2</v>
      </c>
      <c r="AC6" s="20" t="str">
        <f t="shared" si="3"/>
        <v>--</v>
      </c>
      <c r="AD6" s="19">
        <v>0.08</v>
      </c>
      <c r="AE6" s="22">
        <v>0</v>
      </c>
    </row>
    <row r="7" spans="1:40" ht="27" thickTop="1" thickBot="1">
      <c r="A7" s="34"/>
      <c r="B7" s="106" t="s">
        <v>74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35"/>
      <c r="S7" s="18">
        <f t="shared" si="4"/>
        <v>1</v>
      </c>
      <c r="T7" s="18">
        <f t="shared" si="4"/>
        <v>4.25</v>
      </c>
      <c r="U7" s="18">
        <f t="shared" si="4"/>
        <v>5.5</v>
      </c>
      <c r="V7" s="19">
        <v>0.1</v>
      </c>
      <c r="W7" s="19">
        <f t="shared" si="0"/>
        <v>0.1</v>
      </c>
      <c r="X7" s="19">
        <v>0.1</v>
      </c>
      <c r="Y7" s="19" t="str">
        <f t="shared" si="1"/>
        <v>--</v>
      </c>
      <c r="Z7" s="20">
        <v>3.125E-2</v>
      </c>
      <c r="AA7" s="20" t="str">
        <f t="shared" si="2"/>
        <v>--</v>
      </c>
      <c r="AB7" s="20">
        <v>3.125E-2</v>
      </c>
      <c r="AC7" s="20" t="str">
        <f t="shared" si="3"/>
        <v>--</v>
      </c>
      <c r="AD7" s="19">
        <v>0.1</v>
      </c>
      <c r="AE7" s="22">
        <v>1</v>
      </c>
    </row>
    <row r="8" spans="1:40" ht="16.2" thickTop="1">
      <c r="A8" s="3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5" t="s">
        <v>81</v>
      </c>
      <c r="R8" s="35"/>
      <c r="S8" s="18">
        <f t="shared" si="4"/>
        <v>1</v>
      </c>
      <c r="T8" s="18">
        <f t="shared" si="4"/>
        <v>4.25</v>
      </c>
      <c r="U8" s="18">
        <f t="shared" si="4"/>
        <v>5.5</v>
      </c>
      <c r="V8" s="19">
        <v>0.12</v>
      </c>
      <c r="W8" s="19">
        <f t="shared" si="0"/>
        <v>0.12</v>
      </c>
      <c r="X8" s="19">
        <v>0.12</v>
      </c>
      <c r="Y8" s="19" t="str">
        <f t="shared" si="1"/>
        <v>--</v>
      </c>
      <c r="Z8" s="20">
        <v>3.7499999999999999E-2</v>
      </c>
      <c r="AA8" s="20" t="str">
        <f t="shared" si="2"/>
        <v>--</v>
      </c>
      <c r="AB8" s="20">
        <v>3.7499999999999999E-2</v>
      </c>
      <c r="AC8" s="20" t="str">
        <f t="shared" si="3"/>
        <v>--</v>
      </c>
      <c r="AD8" s="19">
        <v>0.12</v>
      </c>
      <c r="AE8" s="22">
        <v>2</v>
      </c>
    </row>
    <row r="9" spans="1:40" ht="20.100000000000001" customHeight="1">
      <c r="A9" s="34"/>
      <c r="B9" s="39"/>
      <c r="C9" s="39"/>
      <c r="D9" s="39"/>
      <c r="E9" s="70"/>
      <c r="F9" s="70"/>
      <c r="G9" s="70"/>
      <c r="H9" s="71" t="s">
        <v>37</v>
      </c>
      <c r="I9" s="71"/>
      <c r="J9" s="107" t="s">
        <v>38</v>
      </c>
      <c r="K9" s="108"/>
      <c r="L9" s="108"/>
      <c r="M9" s="72"/>
      <c r="N9" s="72"/>
      <c r="O9" s="72"/>
      <c r="P9" s="48"/>
      <c r="Q9" s="39"/>
      <c r="R9" s="35"/>
      <c r="S9" s="18">
        <f t="shared" si="4"/>
        <v>1</v>
      </c>
      <c r="T9" s="18">
        <f t="shared" si="4"/>
        <v>4.25</v>
      </c>
      <c r="U9" s="18">
        <f t="shared" si="4"/>
        <v>5.5</v>
      </c>
      <c r="V9" s="19">
        <v>0.14000000000000001</v>
      </c>
      <c r="W9" s="19">
        <f t="shared" si="0"/>
        <v>0.14000000000000001</v>
      </c>
      <c r="X9" s="19">
        <v>0.14000000000000001</v>
      </c>
      <c r="Y9" s="19" t="str">
        <f t="shared" si="1"/>
        <v>--</v>
      </c>
      <c r="Z9" s="20">
        <v>4.3749999999999997E-2</v>
      </c>
      <c r="AA9" s="20" t="str">
        <f t="shared" si="2"/>
        <v>--</v>
      </c>
      <c r="AB9" s="20">
        <v>4.3749999999999997E-2</v>
      </c>
      <c r="AC9" s="20" t="str">
        <f t="shared" si="3"/>
        <v>--</v>
      </c>
      <c r="AD9" s="19">
        <v>0.14000000000000001</v>
      </c>
      <c r="AE9" s="22">
        <v>3</v>
      </c>
    </row>
    <row r="10" spans="1:40" ht="8.1" customHeight="1">
      <c r="A10" s="34"/>
      <c r="B10" s="39"/>
      <c r="C10" s="39"/>
      <c r="D10" s="39"/>
      <c r="E10" s="46"/>
      <c r="F10" s="46"/>
      <c r="G10" s="46"/>
      <c r="H10" s="46"/>
      <c r="I10" s="46"/>
      <c r="J10" s="48"/>
      <c r="K10" s="48"/>
      <c r="L10" s="48"/>
      <c r="M10" s="48"/>
      <c r="N10" s="48"/>
      <c r="O10" s="48"/>
      <c r="P10" s="48"/>
      <c r="Q10" s="39"/>
      <c r="R10" s="35"/>
      <c r="S10" s="18">
        <f t="shared" si="4"/>
        <v>1</v>
      </c>
      <c r="T10" s="18">
        <f t="shared" si="4"/>
        <v>4.25</v>
      </c>
      <c r="U10" s="18">
        <f t="shared" si="4"/>
        <v>5.5</v>
      </c>
      <c r="V10" s="19">
        <v>0.16</v>
      </c>
      <c r="W10" s="19">
        <f t="shared" si="0"/>
        <v>0.16</v>
      </c>
      <c r="X10" s="19">
        <v>0.16</v>
      </c>
      <c r="Y10" s="19" t="str">
        <f t="shared" si="1"/>
        <v>--</v>
      </c>
      <c r="Z10" s="20">
        <v>0.05</v>
      </c>
      <c r="AA10" s="20" t="str">
        <f t="shared" si="2"/>
        <v>--</v>
      </c>
      <c r="AB10" s="20">
        <v>0.05</v>
      </c>
      <c r="AC10" s="20" t="str">
        <f t="shared" si="3"/>
        <v>--</v>
      </c>
      <c r="AD10" s="19">
        <v>0.16</v>
      </c>
      <c r="AE10" s="19"/>
    </row>
    <row r="11" spans="1:40" ht="19.5" customHeight="1">
      <c r="A11" s="34"/>
      <c r="B11" s="39"/>
      <c r="C11" s="39"/>
      <c r="D11" s="39"/>
      <c r="E11" s="70"/>
      <c r="F11" s="70"/>
      <c r="G11" s="70"/>
      <c r="H11" s="71" t="s">
        <v>39</v>
      </c>
      <c r="I11" s="71"/>
      <c r="J11" s="109">
        <v>5</v>
      </c>
      <c r="K11" s="109"/>
      <c r="L11" s="109"/>
      <c r="M11" s="107" t="s">
        <v>40</v>
      </c>
      <c r="N11" s="110"/>
      <c r="O11" s="72"/>
      <c r="P11" s="48"/>
      <c r="Q11" s="39"/>
      <c r="R11" s="35"/>
      <c r="S11" s="18">
        <f t="shared" si="4"/>
        <v>1</v>
      </c>
      <c r="T11" s="18">
        <f t="shared" si="4"/>
        <v>4.25</v>
      </c>
      <c r="U11" s="18">
        <f t="shared" si="4"/>
        <v>5.5</v>
      </c>
      <c r="V11" s="19">
        <v>0.18</v>
      </c>
      <c r="W11" s="19">
        <f t="shared" si="0"/>
        <v>0.18</v>
      </c>
      <c r="X11" s="19">
        <v>0.18</v>
      </c>
      <c r="Y11" s="19" t="str">
        <f t="shared" si="1"/>
        <v>--</v>
      </c>
      <c r="Z11" s="20">
        <v>5.6250000000000001E-2</v>
      </c>
      <c r="AA11" s="20" t="str">
        <f t="shared" si="2"/>
        <v>--</v>
      </c>
      <c r="AB11" s="20">
        <v>5.6250000000000001E-2</v>
      </c>
      <c r="AC11" s="20" t="str">
        <f t="shared" si="3"/>
        <v>--</v>
      </c>
      <c r="AD11" s="19">
        <v>0.18</v>
      </c>
      <c r="AE11" s="14"/>
    </row>
    <row r="12" spans="1:40" ht="8.25" customHeight="1" thickBot="1">
      <c r="A12" s="34"/>
      <c r="B12" s="39"/>
      <c r="C12" s="39"/>
      <c r="D12" s="39"/>
      <c r="E12" s="46"/>
      <c r="F12" s="46"/>
      <c r="G12" s="46"/>
      <c r="H12" s="47"/>
      <c r="I12" s="47"/>
      <c r="J12" s="48"/>
      <c r="K12" s="48"/>
      <c r="L12" s="48"/>
      <c r="M12" s="49"/>
      <c r="N12" s="48"/>
      <c r="O12" s="48"/>
      <c r="P12" s="48"/>
      <c r="Q12" s="39"/>
      <c r="R12" s="35"/>
      <c r="S12" s="18">
        <f xml:space="preserve"> S11</f>
        <v>1</v>
      </c>
      <c r="T12" s="18">
        <f xml:space="preserve"> T11</f>
        <v>4.25</v>
      </c>
      <c r="U12" s="18">
        <f xml:space="preserve"> U11</f>
        <v>5.5</v>
      </c>
      <c r="V12" s="19">
        <v>0.2</v>
      </c>
      <c r="W12" s="19">
        <f t="shared" si="0"/>
        <v>0.2</v>
      </c>
      <c r="X12" s="19">
        <v>0.2</v>
      </c>
      <c r="Y12" s="19" t="str">
        <f t="shared" si="1"/>
        <v>--</v>
      </c>
      <c r="Z12" s="20">
        <v>6.25E-2</v>
      </c>
      <c r="AA12" s="20" t="str">
        <f t="shared" si="2"/>
        <v>--</v>
      </c>
      <c r="AB12" s="20">
        <v>6.25E-2</v>
      </c>
      <c r="AC12" s="20" t="str">
        <f t="shared" si="3"/>
        <v>--</v>
      </c>
      <c r="AD12" s="19">
        <v>0.2</v>
      </c>
      <c r="AE12" s="14"/>
    </row>
    <row r="13" spans="1:40" ht="19.5" customHeight="1" thickBot="1">
      <c r="A13" s="34"/>
      <c r="B13" s="39"/>
      <c r="C13" s="39"/>
      <c r="D13" s="39"/>
      <c r="E13" s="46"/>
      <c r="F13" s="46"/>
      <c r="G13" s="89" t="s">
        <v>41</v>
      </c>
      <c r="H13" s="111"/>
      <c r="I13" s="111"/>
      <c r="J13" s="50">
        <v>4.25</v>
      </c>
      <c r="K13" s="51" t="s">
        <v>42</v>
      </c>
      <c r="L13" s="50">
        <v>5.5</v>
      </c>
      <c r="M13" s="112" t="s">
        <v>104</v>
      </c>
      <c r="N13" s="113"/>
      <c r="O13" s="113"/>
      <c r="P13" s="48"/>
      <c r="Q13" s="39"/>
      <c r="R13" s="35"/>
      <c r="S13" s="18">
        <f t="shared" si="4"/>
        <v>1</v>
      </c>
      <c r="T13" s="18">
        <f t="shared" si="4"/>
        <v>4.25</v>
      </c>
      <c r="U13" s="18">
        <f t="shared" si="4"/>
        <v>5.5</v>
      </c>
      <c r="V13" s="19">
        <v>0.22</v>
      </c>
      <c r="W13" s="19">
        <f t="shared" si="0"/>
        <v>0.22</v>
      </c>
      <c r="X13" s="19">
        <v>0.22</v>
      </c>
      <c r="Y13" s="19" t="str">
        <f t="shared" si="1"/>
        <v>--</v>
      </c>
      <c r="Z13" s="20">
        <v>6.8750000000000006E-2</v>
      </c>
      <c r="AA13" s="20" t="str">
        <f t="shared" si="2"/>
        <v>--</v>
      </c>
      <c r="AB13" s="20">
        <v>6.8750000000000006E-2</v>
      </c>
      <c r="AC13" s="20" t="str">
        <f t="shared" si="3"/>
        <v>--</v>
      </c>
      <c r="AD13" s="19">
        <v>0.22</v>
      </c>
      <c r="AE13" s="19"/>
    </row>
    <row r="14" spans="1:40" ht="9" customHeight="1" thickBot="1">
      <c r="A14" s="34"/>
      <c r="B14" s="39"/>
      <c r="C14" s="39"/>
      <c r="D14" s="39"/>
      <c r="E14" s="46"/>
      <c r="F14" s="46"/>
      <c r="G14" s="46"/>
      <c r="H14" s="47"/>
      <c r="I14" s="47"/>
      <c r="J14" s="48"/>
      <c r="K14" s="48"/>
      <c r="L14" s="48"/>
      <c r="M14" s="49"/>
      <c r="N14" s="48"/>
      <c r="O14" s="48"/>
      <c r="P14" s="48"/>
      <c r="Q14" s="39"/>
      <c r="R14" s="35"/>
      <c r="S14" s="18">
        <f t="shared" si="4"/>
        <v>1</v>
      </c>
      <c r="T14" s="18">
        <f t="shared" si="4"/>
        <v>4.25</v>
      </c>
      <c r="U14" s="18">
        <f t="shared" si="4"/>
        <v>5.5</v>
      </c>
      <c r="V14" s="19">
        <v>0.24</v>
      </c>
      <c r="W14" s="19">
        <f t="shared" si="0"/>
        <v>0.24</v>
      </c>
      <c r="X14" s="19">
        <v>0.24</v>
      </c>
      <c r="Y14" s="19" t="str">
        <f t="shared" si="1"/>
        <v>--</v>
      </c>
      <c r="Z14" s="20">
        <v>7.4999999999999997E-2</v>
      </c>
      <c r="AA14" s="20" t="str">
        <f t="shared" si="2"/>
        <v>--</v>
      </c>
      <c r="AB14" s="20">
        <v>7.4999999999999997E-2</v>
      </c>
      <c r="AC14" s="20" t="str">
        <f t="shared" si="3"/>
        <v>--</v>
      </c>
      <c r="AD14" s="19">
        <v>0.24</v>
      </c>
      <c r="AE14" s="19"/>
    </row>
    <row r="15" spans="1:40" ht="19.5" customHeight="1" thickBot="1">
      <c r="A15" s="34"/>
      <c r="B15" s="39"/>
      <c r="C15" s="39"/>
      <c r="D15" s="39"/>
      <c r="E15" s="89" t="s">
        <v>43</v>
      </c>
      <c r="F15" s="90"/>
      <c r="G15" s="90"/>
      <c r="H15" s="90"/>
      <c r="I15" s="90"/>
      <c r="J15" s="91">
        <v>1</v>
      </c>
      <c r="K15" s="92"/>
      <c r="L15" s="93"/>
      <c r="M15" s="52" t="s">
        <v>86</v>
      </c>
      <c r="N15" s="48"/>
      <c r="O15" s="48"/>
      <c r="P15" s="48"/>
      <c r="Q15" s="39"/>
      <c r="R15" s="35"/>
      <c r="S15" s="18">
        <f t="shared" si="4"/>
        <v>1</v>
      </c>
      <c r="T15" s="18">
        <f t="shared" si="4"/>
        <v>4.25</v>
      </c>
      <c r="U15" s="18">
        <f t="shared" si="4"/>
        <v>5.5</v>
      </c>
      <c r="V15" s="19">
        <v>0.26</v>
      </c>
      <c r="W15" s="19">
        <f t="shared" si="0"/>
        <v>0.26</v>
      </c>
      <c r="X15" s="19">
        <v>0.26</v>
      </c>
      <c r="Y15" s="19" t="str">
        <f t="shared" si="1"/>
        <v>--</v>
      </c>
      <c r="Z15" s="20">
        <v>8.1250000000000003E-2</v>
      </c>
      <c r="AA15" s="20" t="str">
        <f t="shared" si="2"/>
        <v>--</v>
      </c>
      <c r="AB15" s="20">
        <v>8.1250000000000003E-2</v>
      </c>
      <c r="AC15" s="20" t="str">
        <f t="shared" si="3"/>
        <v>--</v>
      </c>
      <c r="AD15" s="19">
        <v>0.26</v>
      </c>
      <c r="AE15" s="14"/>
    </row>
    <row r="16" spans="1:40" s="53" customFormat="1" ht="36.6" customHeight="1" thickBot="1">
      <c r="A16" s="94" t="s">
        <v>102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  <c r="S16" s="18">
        <f t="shared" si="4"/>
        <v>1</v>
      </c>
      <c r="T16" s="18">
        <f t="shared" si="4"/>
        <v>4.25</v>
      </c>
      <c r="U16" s="18">
        <f t="shared" si="4"/>
        <v>5.5</v>
      </c>
      <c r="V16" s="19">
        <v>0.28000000000000003</v>
      </c>
      <c r="W16" s="19">
        <f t="shared" si="0"/>
        <v>0.28000000000000003</v>
      </c>
      <c r="X16" s="19">
        <v>0.28000000000000003</v>
      </c>
      <c r="Y16" s="19" t="str">
        <f t="shared" si="1"/>
        <v>--</v>
      </c>
      <c r="Z16" s="20">
        <v>8.7499999999999994E-2</v>
      </c>
      <c r="AA16" s="20" t="str">
        <f t="shared" si="2"/>
        <v>--</v>
      </c>
      <c r="AB16" s="20">
        <v>8.7499999999999994E-2</v>
      </c>
      <c r="AC16" s="20" t="str">
        <f t="shared" si="3"/>
        <v>--</v>
      </c>
      <c r="AD16" s="19">
        <v>0.28000000000000003</v>
      </c>
      <c r="AE16" s="19"/>
      <c r="AF16" s="23"/>
      <c r="AG16" s="23"/>
      <c r="AH16" s="24"/>
      <c r="AI16" s="24"/>
      <c r="AJ16" s="24"/>
      <c r="AK16" s="24"/>
      <c r="AL16" s="24"/>
      <c r="AM16" s="24"/>
      <c r="AN16" s="24"/>
    </row>
    <row r="17" spans="1:40" ht="20.100000000000001" customHeight="1">
      <c r="A17" s="34"/>
      <c r="B17" s="39"/>
      <c r="C17" s="39"/>
      <c r="D17" s="39"/>
      <c r="E17" s="39"/>
      <c r="F17" s="48"/>
      <c r="G17" s="89" t="s">
        <v>44</v>
      </c>
      <c r="H17" s="90"/>
      <c r="I17" s="90"/>
      <c r="J17" s="97">
        <v>3.46</v>
      </c>
      <c r="K17" s="98"/>
      <c r="L17" s="99"/>
      <c r="M17" s="52" t="str">
        <f xml:space="preserve"> IF(J17="--","V  =&gt;",IF(J17&gt;(T17-0.8),"V  =&gt;","V"))</f>
        <v>V  =&gt;</v>
      </c>
      <c r="N17" s="100" t="str">
        <f xml:space="preserve"> IF(J17="--","See DS for LOW VIN",IF(J17&gt;(T17-0.8),"See DS for LOW VIN",""))</f>
        <v>See DS for LOW VIN</v>
      </c>
      <c r="O17" s="101"/>
      <c r="P17" s="101"/>
      <c r="Q17" s="101"/>
      <c r="R17" s="102"/>
      <c r="S17" s="18">
        <f t="shared" si="4"/>
        <v>1</v>
      </c>
      <c r="T17" s="18">
        <f t="shared" si="4"/>
        <v>4.25</v>
      </c>
      <c r="U17" s="18">
        <f t="shared" si="4"/>
        <v>5.5</v>
      </c>
      <c r="V17" s="19">
        <v>0.3</v>
      </c>
      <c r="W17" s="19">
        <f t="shared" si="0"/>
        <v>0.3</v>
      </c>
      <c r="X17" s="19">
        <v>0.3</v>
      </c>
      <c r="Y17" s="19" t="str">
        <f t="shared" si="1"/>
        <v>--</v>
      </c>
      <c r="Z17" s="20">
        <v>9.375E-2</v>
      </c>
      <c r="AA17" s="20" t="str">
        <f t="shared" si="2"/>
        <v>--</v>
      </c>
      <c r="AB17" s="20">
        <v>9.375E-2</v>
      </c>
      <c r="AC17" s="20" t="str">
        <f t="shared" si="3"/>
        <v>--</v>
      </c>
      <c r="AD17" s="19">
        <v>0.3</v>
      </c>
      <c r="AE17" s="19"/>
    </row>
    <row r="18" spans="1:40" ht="20.100000000000001" customHeight="1">
      <c r="A18" s="34"/>
      <c r="B18" s="39"/>
      <c r="C18" s="39"/>
      <c r="D18" s="39"/>
      <c r="E18" s="39"/>
      <c r="F18" s="48"/>
      <c r="G18" s="89" t="s">
        <v>45</v>
      </c>
      <c r="H18" s="90"/>
      <c r="I18" s="90"/>
      <c r="J18" s="126">
        <v>1.8</v>
      </c>
      <c r="K18" s="127"/>
      <c r="L18" s="128"/>
      <c r="M18" s="52" t="str">
        <f xml:space="preserve"> IF(J18="--","V  =&gt;",IF(J18&lt;(U18*S18*0.12),"V  =&gt;","V"))</f>
        <v>V</v>
      </c>
      <c r="N18" s="117" t="str">
        <f xml:space="preserve"> IF(J18="--","MIN-ON-TIME VIOLATED",IF(J18&lt;(U18*S18*0.12),"MIN-ON-TIME VIOLATED",""))</f>
        <v/>
      </c>
      <c r="O18" s="118"/>
      <c r="P18" s="118"/>
      <c r="Q18" s="118"/>
      <c r="R18" s="119"/>
      <c r="S18" s="18">
        <f t="shared" si="4"/>
        <v>1</v>
      </c>
      <c r="T18" s="18">
        <f t="shared" si="4"/>
        <v>4.25</v>
      </c>
      <c r="U18" s="18">
        <f t="shared" si="4"/>
        <v>5.5</v>
      </c>
      <c r="V18" s="19">
        <v>0.32</v>
      </c>
      <c r="W18" s="19">
        <f t="shared" si="0"/>
        <v>0.32</v>
      </c>
      <c r="X18" s="19">
        <v>0.32</v>
      </c>
      <c r="Y18" s="19" t="str">
        <f t="shared" si="1"/>
        <v>--</v>
      </c>
      <c r="Z18" s="20">
        <v>0.1</v>
      </c>
      <c r="AA18" s="20" t="str">
        <f t="shared" si="2"/>
        <v>--</v>
      </c>
      <c r="AB18" s="20">
        <v>0.1</v>
      </c>
      <c r="AC18" s="20" t="str">
        <f t="shared" si="3"/>
        <v>--</v>
      </c>
      <c r="AD18" s="19">
        <v>0.32</v>
      </c>
      <c r="AE18" s="19"/>
    </row>
    <row r="19" spans="1:40" ht="20.100000000000001" customHeight="1">
      <c r="A19" s="34"/>
      <c r="B19" s="39"/>
      <c r="C19" s="39"/>
      <c r="D19" s="39"/>
      <c r="E19" s="39"/>
      <c r="F19" s="48"/>
      <c r="G19" s="89" t="s">
        <v>46</v>
      </c>
      <c r="H19" s="90"/>
      <c r="I19" s="90"/>
      <c r="J19" s="129">
        <v>1.5</v>
      </c>
      <c r="K19" s="130"/>
      <c r="L19" s="131"/>
      <c r="M19" s="52" t="str">
        <f xml:space="preserve"> IF(J19="--","V  =&gt;",IF(J19&lt;(U19*S19*0.12),"V  =&gt;","V"))</f>
        <v>V</v>
      </c>
      <c r="N19" s="117" t="str">
        <f xml:space="preserve"> IF(J19="--","MIN-ON-TIME VIOLATED",IF(J19&lt;(U19*S19*0.12),"MIN-ON-TIME VIOLATED",""))</f>
        <v/>
      </c>
      <c r="O19" s="118"/>
      <c r="P19" s="118"/>
      <c r="Q19" s="118"/>
      <c r="R19" s="119"/>
      <c r="S19" s="18">
        <f t="shared" si="4"/>
        <v>1</v>
      </c>
      <c r="T19" s="18">
        <f t="shared" si="4"/>
        <v>4.25</v>
      </c>
      <c r="U19" s="18">
        <f t="shared" si="4"/>
        <v>5.5</v>
      </c>
      <c r="V19" s="19">
        <v>0.34</v>
      </c>
      <c r="W19" s="19">
        <f t="shared" si="0"/>
        <v>0.34</v>
      </c>
      <c r="X19" s="19">
        <v>0.34</v>
      </c>
      <c r="Y19" s="19" t="str">
        <f t="shared" si="1"/>
        <v>--</v>
      </c>
      <c r="Z19" s="20">
        <v>0.10625</v>
      </c>
      <c r="AA19" s="20" t="str">
        <f t="shared" si="2"/>
        <v>--</v>
      </c>
      <c r="AB19" s="20">
        <v>0.10625</v>
      </c>
      <c r="AC19" s="20" t="str">
        <f t="shared" si="3"/>
        <v>--</v>
      </c>
      <c r="AD19" s="19">
        <v>0.34</v>
      </c>
      <c r="AE19" s="19"/>
    </row>
    <row r="20" spans="1:40" ht="20.100000000000001" customHeight="1" thickBot="1">
      <c r="A20" s="34"/>
      <c r="B20" s="39"/>
      <c r="C20" s="39"/>
      <c r="D20" s="39"/>
      <c r="E20" s="39"/>
      <c r="F20" s="48"/>
      <c r="G20" s="89" t="s">
        <v>47</v>
      </c>
      <c r="H20" s="90"/>
      <c r="I20" s="90"/>
      <c r="J20" s="114">
        <v>0.9</v>
      </c>
      <c r="K20" s="115"/>
      <c r="L20" s="116"/>
      <c r="M20" s="52" t="str">
        <f xml:space="preserve"> IF(J20="--","V  =&gt;",IF(J20&lt;(U20*S20*0.12),"V  =&gt;","V"))</f>
        <v>V</v>
      </c>
      <c r="N20" s="117" t="str">
        <f xml:space="preserve"> IF(J20="--","MIN-ON-TIME VIOLATED",IF(J20&lt;(U20*S20*0.12),"MIN-ON-TIME VIOLATED",""))</f>
        <v/>
      </c>
      <c r="O20" s="118"/>
      <c r="P20" s="118"/>
      <c r="Q20" s="118"/>
      <c r="R20" s="119"/>
      <c r="S20" s="18">
        <f t="shared" ref="S20:U35" si="5" xml:space="preserve"> S19</f>
        <v>1</v>
      </c>
      <c r="T20" s="18">
        <f t="shared" si="5"/>
        <v>4.25</v>
      </c>
      <c r="U20" s="18">
        <f t="shared" si="5"/>
        <v>5.5</v>
      </c>
      <c r="V20" s="19">
        <v>0.36</v>
      </c>
      <c r="W20" s="19">
        <f t="shared" si="0"/>
        <v>0.36</v>
      </c>
      <c r="X20" s="19">
        <v>0.36</v>
      </c>
      <c r="Y20" s="19" t="str">
        <f t="shared" si="1"/>
        <v>--</v>
      </c>
      <c r="Z20" s="20">
        <v>0.1125</v>
      </c>
      <c r="AA20" s="20" t="str">
        <f t="shared" si="2"/>
        <v>--</v>
      </c>
      <c r="AB20" s="20">
        <v>0.1125</v>
      </c>
      <c r="AC20" s="20" t="str">
        <f t="shared" si="3"/>
        <v>--</v>
      </c>
      <c r="AD20" s="19">
        <v>0.36</v>
      </c>
      <c r="AE20" s="19"/>
    </row>
    <row r="21" spans="1:40" ht="8.25" customHeight="1" thickBot="1">
      <c r="A21" s="34"/>
      <c r="B21" s="39"/>
      <c r="C21" s="39"/>
      <c r="D21" s="39"/>
      <c r="E21" s="39"/>
      <c r="F21" s="48"/>
      <c r="G21" s="46"/>
      <c r="H21" s="46"/>
      <c r="I21" s="46"/>
      <c r="J21" s="48"/>
      <c r="K21" s="48"/>
      <c r="L21" s="48"/>
      <c r="M21" s="52"/>
      <c r="N21" s="39"/>
      <c r="O21" s="39"/>
      <c r="P21" s="39"/>
      <c r="Q21" s="39"/>
      <c r="R21" s="35"/>
      <c r="S21" s="18">
        <f t="shared" si="5"/>
        <v>1</v>
      </c>
      <c r="T21" s="18">
        <f t="shared" si="5"/>
        <v>4.25</v>
      </c>
      <c r="U21" s="18">
        <f t="shared" si="5"/>
        <v>5.5</v>
      </c>
      <c r="V21" s="19">
        <v>0.38</v>
      </c>
      <c r="W21" s="19">
        <f t="shared" si="0"/>
        <v>0.38</v>
      </c>
      <c r="X21" s="19">
        <v>0.38</v>
      </c>
      <c r="Y21" s="19" t="str">
        <f t="shared" si="1"/>
        <v>--</v>
      </c>
      <c r="Z21" s="20">
        <v>0.11874999999999999</v>
      </c>
      <c r="AA21" s="20" t="str">
        <f t="shared" si="2"/>
        <v>--</v>
      </c>
      <c r="AB21" s="20">
        <v>0.11874999999999999</v>
      </c>
      <c r="AC21" s="20" t="str">
        <f t="shared" si="3"/>
        <v>--</v>
      </c>
      <c r="AD21" s="19">
        <v>0.38</v>
      </c>
      <c r="AE21" s="21"/>
    </row>
    <row r="22" spans="1:40" ht="20.100000000000001" customHeight="1" thickBot="1">
      <c r="A22" s="34"/>
      <c r="B22" s="39"/>
      <c r="C22" s="39"/>
      <c r="D22" s="39"/>
      <c r="E22" s="54"/>
      <c r="F22" s="55"/>
      <c r="G22" s="89" t="s">
        <v>48</v>
      </c>
      <c r="H22" s="90"/>
      <c r="I22" s="90"/>
      <c r="J22" s="120">
        <v>3.34</v>
      </c>
      <c r="K22" s="121"/>
      <c r="L22" s="122"/>
      <c r="M22" s="52" t="s">
        <v>42</v>
      </c>
      <c r="N22" s="123"/>
      <c r="O22" s="124"/>
      <c r="P22" s="124"/>
      <c r="Q22" s="124"/>
      <c r="R22" s="125"/>
      <c r="S22" s="18">
        <f t="shared" si="5"/>
        <v>1</v>
      </c>
      <c r="T22" s="18">
        <f t="shared" si="5"/>
        <v>4.25</v>
      </c>
      <c r="U22" s="18">
        <f t="shared" si="5"/>
        <v>5.5</v>
      </c>
      <c r="V22" s="19">
        <v>0.4</v>
      </c>
      <c r="W22" s="19">
        <f t="shared" si="0"/>
        <v>0.4</v>
      </c>
      <c r="X22" s="19">
        <v>0.4</v>
      </c>
      <c r="Y22" s="19" t="str">
        <f t="shared" si="1"/>
        <v>--</v>
      </c>
      <c r="Z22" s="20">
        <v>0.125</v>
      </c>
      <c r="AA22" s="20" t="str">
        <f t="shared" si="2"/>
        <v>--</v>
      </c>
      <c r="AB22" s="20">
        <v>0.125</v>
      </c>
      <c r="AC22" s="20" t="str">
        <f t="shared" si="3"/>
        <v>--</v>
      </c>
      <c r="AD22" s="19">
        <v>0.4</v>
      </c>
      <c r="AE22" s="19"/>
    </row>
    <row r="23" spans="1:40" s="56" customFormat="1" ht="36.75" customHeight="1" thickBot="1">
      <c r="A23" s="132" t="s">
        <v>105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8">
        <f t="shared" si="5"/>
        <v>1</v>
      </c>
      <c r="T23" s="18">
        <f t="shared" si="5"/>
        <v>4.25</v>
      </c>
      <c r="U23" s="18">
        <f t="shared" si="5"/>
        <v>5.5</v>
      </c>
      <c r="V23" s="19">
        <v>0.42</v>
      </c>
      <c r="W23" s="19">
        <f t="shared" si="0"/>
        <v>0.42</v>
      </c>
      <c r="X23" s="19">
        <v>0.42</v>
      </c>
      <c r="Y23" s="19" t="str">
        <f t="shared" si="1"/>
        <v>--</v>
      </c>
      <c r="Z23" s="20">
        <v>0.13125000000000001</v>
      </c>
      <c r="AA23" s="20" t="str">
        <f t="shared" si="2"/>
        <v>--</v>
      </c>
      <c r="AB23" s="20">
        <v>0.13125000000000001</v>
      </c>
      <c r="AC23" s="20" t="str">
        <f t="shared" si="3"/>
        <v>--</v>
      </c>
      <c r="AD23" s="19">
        <v>0.42</v>
      </c>
      <c r="AE23" s="21" t="s">
        <v>49</v>
      </c>
      <c r="AF23" s="25"/>
      <c r="AG23" s="25"/>
      <c r="AH23" s="26"/>
      <c r="AI23" s="26"/>
      <c r="AJ23" s="26"/>
      <c r="AK23" s="26"/>
      <c r="AL23" s="26"/>
      <c r="AM23" s="26"/>
      <c r="AN23" s="26"/>
    </row>
    <row r="24" spans="1:40" ht="20.100000000000001" customHeight="1">
      <c r="A24" s="34"/>
      <c r="B24" s="172" t="s">
        <v>82</v>
      </c>
      <c r="C24" s="172"/>
      <c r="D24" s="135" t="s">
        <v>87</v>
      </c>
      <c r="E24" s="136"/>
      <c r="F24" s="136"/>
      <c r="G24" s="89" t="s">
        <v>44</v>
      </c>
      <c r="H24" s="111"/>
      <c r="I24" s="111"/>
      <c r="J24" s="57">
        <v>2</v>
      </c>
      <c r="K24" s="48"/>
      <c r="L24" s="57" t="s">
        <v>34</v>
      </c>
      <c r="M24" s="89" t="s">
        <v>44</v>
      </c>
      <c r="N24" s="111"/>
      <c r="O24" s="111"/>
      <c r="P24" s="48"/>
      <c r="Q24" s="39"/>
      <c r="R24" s="35"/>
      <c r="S24" s="18">
        <f t="shared" si="5"/>
        <v>1</v>
      </c>
      <c r="T24" s="18">
        <f t="shared" si="5"/>
        <v>4.25</v>
      </c>
      <c r="U24" s="18">
        <f t="shared" si="5"/>
        <v>5.5</v>
      </c>
      <c r="V24" s="19">
        <v>0.44</v>
      </c>
      <c r="W24" s="19">
        <f t="shared" si="0"/>
        <v>0.44</v>
      </c>
      <c r="X24" s="19">
        <v>0.44</v>
      </c>
      <c r="Y24" s="19" t="str">
        <f t="shared" si="1"/>
        <v>--</v>
      </c>
      <c r="Z24" s="20">
        <v>0.13750000000000001</v>
      </c>
      <c r="AA24" s="20" t="str">
        <f t="shared" si="2"/>
        <v>--</v>
      </c>
      <c r="AB24" s="20">
        <v>0.13750000000000001</v>
      </c>
      <c r="AC24" s="20" t="str">
        <f t="shared" si="3"/>
        <v>--</v>
      </c>
      <c r="AD24" s="19">
        <v>0.44</v>
      </c>
      <c r="AE24" s="27">
        <v>1</v>
      </c>
    </row>
    <row r="25" spans="1:40" ht="20.100000000000001" customHeight="1">
      <c r="A25" s="34"/>
      <c r="B25" s="172" t="s">
        <v>83</v>
      </c>
      <c r="C25" s="172"/>
      <c r="D25" s="135" t="s">
        <v>88</v>
      </c>
      <c r="E25" s="136"/>
      <c r="F25" s="136"/>
      <c r="G25" s="89" t="s">
        <v>45</v>
      </c>
      <c r="H25" s="111"/>
      <c r="I25" s="111"/>
      <c r="J25" s="58">
        <v>3</v>
      </c>
      <c r="K25" s="48"/>
      <c r="L25" s="58" t="s">
        <v>34</v>
      </c>
      <c r="M25" s="89" t="s">
        <v>45</v>
      </c>
      <c r="N25" s="111"/>
      <c r="O25" s="111"/>
      <c r="P25" s="48"/>
      <c r="Q25" s="39"/>
      <c r="R25" s="35"/>
      <c r="S25" s="18">
        <f t="shared" si="5"/>
        <v>1</v>
      </c>
      <c r="T25" s="18">
        <f t="shared" si="5"/>
        <v>4.25</v>
      </c>
      <c r="U25" s="18">
        <f t="shared" si="5"/>
        <v>5.5</v>
      </c>
      <c r="V25" s="19">
        <v>0.46</v>
      </c>
      <c r="W25" s="19">
        <f t="shared" si="0"/>
        <v>0.46</v>
      </c>
      <c r="X25" s="19">
        <v>0.46</v>
      </c>
      <c r="Y25" s="19" t="str">
        <f t="shared" si="1"/>
        <v>--</v>
      </c>
      <c r="Z25" s="20">
        <v>0.14374999999999999</v>
      </c>
      <c r="AA25" s="20" t="str">
        <f t="shared" si="2"/>
        <v>--</v>
      </c>
      <c r="AB25" s="20">
        <v>0.14374999999999999</v>
      </c>
      <c r="AC25" s="20" t="str">
        <f t="shared" si="3"/>
        <v>--</v>
      </c>
      <c r="AD25" s="19">
        <v>0.46</v>
      </c>
      <c r="AE25" s="27">
        <v>1.1000000000000001</v>
      </c>
    </row>
    <row r="26" spans="1:40" ht="20.100000000000001" customHeight="1">
      <c r="A26" s="34"/>
      <c r="B26" s="172" t="s">
        <v>84</v>
      </c>
      <c r="C26" s="172"/>
      <c r="D26" s="136" t="s">
        <v>89</v>
      </c>
      <c r="E26" s="136"/>
      <c r="F26" s="136"/>
      <c r="G26" s="89" t="s">
        <v>46</v>
      </c>
      <c r="H26" s="111"/>
      <c r="I26" s="111"/>
      <c r="J26" s="58">
        <v>1</v>
      </c>
      <c r="K26" s="48"/>
      <c r="L26" s="58" t="s">
        <v>34</v>
      </c>
      <c r="M26" s="89" t="s">
        <v>46</v>
      </c>
      <c r="N26" s="111"/>
      <c r="O26" s="111"/>
      <c r="P26" s="48"/>
      <c r="Q26" s="39"/>
      <c r="R26" s="35"/>
      <c r="S26" s="18">
        <f t="shared" si="5"/>
        <v>1</v>
      </c>
      <c r="T26" s="18">
        <f t="shared" si="5"/>
        <v>4.25</v>
      </c>
      <c r="U26" s="18">
        <f t="shared" si="5"/>
        <v>5.5</v>
      </c>
      <c r="V26" s="19">
        <v>0.48</v>
      </c>
      <c r="W26" s="19">
        <f t="shared" si="0"/>
        <v>0.48</v>
      </c>
      <c r="X26" s="19">
        <v>0.48</v>
      </c>
      <c r="Y26" s="19" t="str">
        <f t="shared" si="1"/>
        <v>--</v>
      </c>
      <c r="Z26" s="20">
        <v>0.15</v>
      </c>
      <c r="AA26" s="20" t="str">
        <f t="shared" si="2"/>
        <v>--</v>
      </c>
      <c r="AB26" s="20">
        <v>0.15</v>
      </c>
      <c r="AC26" s="20" t="str">
        <f t="shared" si="3"/>
        <v>--</v>
      </c>
      <c r="AD26" s="19">
        <v>0.48</v>
      </c>
      <c r="AE26" s="27">
        <v>1.2</v>
      </c>
    </row>
    <row r="27" spans="1:40" ht="20.100000000000001" customHeight="1" thickBot="1">
      <c r="A27" s="34"/>
      <c r="B27" s="172" t="s">
        <v>85</v>
      </c>
      <c r="C27" s="172"/>
      <c r="D27" s="136" t="s">
        <v>90</v>
      </c>
      <c r="E27" s="136"/>
      <c r="F27" s="136"/>
      <c r="G27" s="89" t="s">
        <v>47</v>
      </c>
      <c r="H27" s="111"/>
      <c r="I27" s="111"/>
      <c r="J27" s="59">
        <v>0</v>
      </c>
      <c r="K27" s="48"/>
      <c r="L27" s="59" t="s">
        <v>34</v>
      </c>
      <c r="M27" s="89" t="s">
        <v>47</v>
      </c>
      <c r="N27" s="111"/>
      <c r="O27" s="111"/>
      <c r="P27" s="48"/>
      <c r="Q27" s="39"/>
      <c r="R27" s="35"/>
      <c r="S27" s="18">
        <f t="shared" si="5"/>
        <v>1</v>
      </c>
      <c r="T27" s="18">
        <f t="shared" si="5"/>
        <v>4.25</v>
      </c>
      <c r="U27" s="18">
        <f t="shared" si="5"/>
        <v>5.5</v>
      </c>
      <c r="V27" s="19">
        <v>0.5</v>
      </c>
      <c r="W27" s="19">
        <f t="shared" si="0"/>
        <v>0.5</v>
      </c>
      <c r="X27" s="19">
        <v>0.5</v>
      </c>
      <c r="Y27" s="19" t="str">
        <f t="shared" si="1"/>
        <v>--</v>
      </c>
      <c r="Z27" s="20">
        <v>0.15625</v>
      </c>
      <c r="AA27" s="20" t="str">
        <f t="shared" si="2"/>
        <v>--</v>
      </c>
      <c r="AB27" s="20">
        <v>0.15625</v>
      </c>
      <c r="AC27" s="20" t="str">
        <f t="shared" si="3"/>
        <v>--</v>
      </c>
      <c r="AD27" s="19">
        <v>0.5</v>
      </c>
      <c r="AE27" s="27">
        <v>1.3</v>
      </c>
    </row>
    <row r="28" spans="1:40" ht="9" customHeight="1" thickBot="1">
      <c r="A28" s="34"/>
      <c r="B28" s="74"/>
      <c r="C28" s="74"/>
      <c r="D28" s="73"/>
      <c r="E28" s="73"/>
      <c r="F28" s="73"/>
      <c r="G28" s="46"/>
      <c r="H28" s="46"/>
      <c r="I28" s="46"/>
      <c r="J28" s="48"/>
      <c r="K28" s="48"/>
      <c r="L28" s="48"/>
      <c r="M28" s="46"/>
      <c r="N28" s="46"/>
      <c r="O28" s="46"/>
      <c r="P28" s="48"/>
      <c r="Q28" s="39"/>
      <c r="R28" s="35"/>
      <c r="S28" s="18">
        <f t="shared" si="5"/>
        <v>1</v>
      </c>
      <c r="T28" s="18">
        <f t="shared" si="5"/>
        <v>4.25</v>
      </c>
      <c r="U28" s="18">
        <f t="shared" si="5"/>
        <v>5.5</v>
      </c>
      <c r="V28" s="19">
        <v>0.52</v>
      </c>
      <c r="W28" s="19">
        <f t="shared" si="0"/>
        <v>0.52</v>
      </c>
      <c r="X28" s="19">
        <v>0.52</v>
      </c>
      <c r="Y28" s="19" t="str">
        <f t="shared" si="1"/>
        <v>--</v>
      </c>
      <c r="Z28" s="20">
        <v>0.16250000000000001</v>
      </c>
      <c r="AA28" s="20" t="str">
        <f t="shared" si="2"/>
        <v>--</v>
      </c>
      <c r="AB28" s="20">
        <v>0.16250000000000001</v>
      </c>
      <c r="AC28" s="20" t="str">
        <f t="shared" si="3"/>
        <v>--</v>
      </c>
      <c r="AD28" s="19">
        <v>0.52</v>
      </c>
      <c r="AE28" s="27">
        <v>1.4</v>
      </c>
    </row>
    <row r="29" spans="1:40" ht="20.100000000000001" customHeight="1" thickBot="1">
      <c r="A29" s="34"/>
      <c r="B29" s="172" t="s">
        <v>48</v>
      </c>
      <c r="C29" s="172"/>
      <c r="D29" s="136" t="s">
        <v>91</v>
      </c>
      <c r="E29" s="136"/>
      <c r="F29" s="136"/>
      <c r="G29" s="89" t="s">
        <v>48</v>
      </c>
      <c r="H29" s="111"/>
      <c r="I29" s="111"/>
      <c r="J29" s="60">
        <v>2</v>
      </c>
      <c r="K29" s="48"/>
      <c r="L29" s="60" t="s">
        <v>34</v>
      </c>
      <c r="M29" s="89" t="s">
        <v>48</v>
      </c>
      <c r="N29" s="111"/>
      <c r="O29" s="111"/>
      <c r="P29" s="48"/>
      <c r="Q29" s="39"/>
      <c r="R29" s="35"/>
      <c r="S29" s="18">
        <f t="shared" si="5"/>
        <v>1</v>
      </c>
      <c r="T29" s="18">
        <f t="shared" si="5"/>
        <v>4.25</v>
      </c>
      <c r="U29" s="18">
        <f t="shared" si="5"/>
        <v>5.5</v>
      </c>
      <c r="V29" s="19">
        <v>0.54</v>
      </c>
      <c r="W29" s="19">
        <f t="shared" si="0"/>
        <v>0.54</v>
      </c>
      <c r="X29" s="19">
        <v>0.54</v>
      </c>
      <c r="Y29" s="19" t="str">
        <f t="shared" si="1"/>
        <v>--</v>
      </c>
      <c r="Z29" s="20">
        <v>0.16875000000000001</v>
      </c>
      <c r="AA29" s="20" t="str">
        <f t="shared" si="2"/>
        <v>--</v>
      </c>
      <c r="AB29" s="20">
        <v>0.16875000000000001</v>
      </c>
      <c r="AC29" s="20" t="str">
        <f t="shared" si="3"/>
        <v>--</v>
      </c>
      <c r="AD29" s="19">
        <v>0.54</v>
      </c>
      <c r="AE29" s="27">
        <v>1.5</v>
      </c>
    </row>
    <row r="30" spans="1:40" ht="9" customHeight="1" thickBot="1">
      <c r="A30" s="34"/>
      <c r="B30" s="75"/>
      <c r="C30" s="75"/>
      <c r="D30" s="48"/>
      <c r="E30" s="48"/>
      <c r="F30" s="48"/>
      <c r="G30" s="49"/>
      <c r="H30" s="49"/>
      <c r="I30" s="49"/>
      <c r="J30" s="49"/>
      <c r="K30" s="49"/>
      <c r="L30" s="49"/>
      <c r="M30" s="48"/>
      <c r="N30" s="48"/>
      <c r="O30" s="48"/>
      <c r="P30" s="48"/>
      <c r="Q30" s="39"/>
      <c r="R30" s="35"/>
      <c r="S30" s="18">
        <f t="shared" si="5"/>
        <v>1</v>
      </c>
      <c r="T30" s="18">
        <f t="shared" si="5"/>
        <v>4.25</v>
      </c>
      <c r="U30" s="18">
        <f t="shared" si="5"/>
        <v>5.5</v>
      </c>
      <c r="V30" s="19">
        <v>0.56000000000000005</v>
      </c>
      <c r="W30" s="19">
        <f t="shared" si="0"/>
        <v>0.56000000000000005</v>
      </c>
      <c r="X30" s="19">
        <v>0.56000000000000005</v>
      </c>
      <c r="Y30" s="19" t="str">
        <f t="shared" si="1"/>
        <v>--</v>
      </c>
      <c r="Z30" s="20">
        <v>0.17499999999999999</v>
      </c>
      <c r="AA30" s="20" t="str">
        <f t="shared" si="2"/>
        <v>--</v>
      </c>
      <c r="AB30" s="20">
        <v>0.17499999999999999</v>
      </c>
      <c r="AC30" s="20" t="str">
        <f t="shared" si="3"/>
        <v>--</v>
      </c>
      <c r="AD30" s="19">
        <v>0.56000000000000005</v>
      </c>
      <c r="AE30" s="27">
        <v>1.6</v>
      </c>
    </row>
    <row r="31" spans="1:40" ht="20.100000000000001" customHeight="1" thickBot="1">
      <c r="A31" s="34"/>
      <c r="B31" s="48"/>
      <c r="C31" s="48"/>
      <c r="D31" s="48"/>
      <c r="E31" s="89" t="s">
        <v>77</v>
      </c>
      <c r="F31" s="111"/>
      <c r="G31" s="111"/>
      <c r="H31" s="111"/>
      <c r="I31" s="111"/>
      <c r="J31" s="60">
        <v>1</v>
      </c>
      <c r="K31" s="48"/>
      <c r="L31" s="48"/>
      <c r="M31" s="48"/>
      <c r="N31" s="48"/>
      <c r="O31" s="48"/>
      <c r="P31" s="48"/>
      <c r="Q31" s="39"/>
      <c r="R31" s="35"/>
      <c r="S31" s="18">
        <f t="shared" si="5"/>
        <v>1</v>
      </c>
      <c r="T31" s="18">
        <f t="shared" si="5"/>
        <v>4.25</v>
      </c>
      <c r="U31" s="18">
        <f t="shared" si="5"/>
        <v>5.5</v>
      </c>
      <c r="V31" s="19">
        <v>0.57999999999999996</v>
      </c>
      <c r="W31" s="19">
        <f t="shared" si="0"/>
        <v>0.57999999999999996</v>
      </c>
      <c r="X31" s="19">
        <v>0.57999999999999996</v>
      </c>
      <c r="Y31" s="19" t="str">
        <f t="shared" si="1"/>
        <v>--</v>
      </c>
      <c r="Z31" s="20">
        <v>0.18124999999999999</v>
      </c>
      <c r="AA31" s="20" t="str">
        <f t="shared" si="2"/>
        <v>--</v>
      </c>
      <c r="AB31" s="20">
        <v>0.18124999999999999</v>
      </c>
      <c r="AC31" s="20" t="str">
        <f t="shared" si="3"/>
        <v>--</v>
      </c>
      <c r="AD31" s="19">
        <v>0.57999999999999996</v>
      </c>
      <c r="AE31" s="27">
        <v>1.7</v>
      </c>
    </row>
    <row r="32" spans="1:40" ht="20.100000000000001" customHeight="1">
      <c r="A32" s="34"/>
      <c r="B32" s="39"/>
      <c r="C32" s="39"/>
      <c r="D32" s="39"/>
      <c r="E32" s="61"/>
      <c r="F32" s="61"/>
      <c r="G32" s="61"/>
      <c r="H32" s="61"/>
      <c r="I32" s="61"/>
      <c r="J32" s="61"/>
      <c r="K32" s="39"/>
      <c r="L32" s="39"/>
      <c r="M32" s="39"/>
      <c r="N32" s="39"/>
      <c r="O32" s="39"/>
      <c r="P32" s="39"/>
      <c r="Q32" s="39"/>
      <c r="R32" s="35"/>
      <c r="S32" s="18">
        <f t="shared" si="5"/>
        <v>1</v>
      </c>
      <c r="T32" s="18">
        <f t="shared" si="5"/>
        <v>4.25</v>
      </c>
      <c r="U32" s="18">
        <f t="shared" si="5"/>
        <v>5.5</v>
      </c>
      <c r="V32" s="19">
        <v>0.6</v>
      </c>
      <c r="W32" s="19">
        <f t="shared" si="0"/>
        <v>0.6</v>
      </c>
      <c r="X32" s="19">
        <v>0.6</v>
      </c>
      <c r="Y32" s="19" t="str">
        <f t="shared" si="1"/>
        <v>--</v>
      </c>
      <c r="Z32" s="20">
        <v>0.1875</v>
      </c>
      <c r="AA32" s="20" t="str">
        <f t="shared" si="2"/>
        <v>--</v>
      </c>
      <c r="AB32" s="20">
        <v>0.1875</v>
      </c>
      <c r="AC32" s="20" t="str">
        <f t="shared" si="3"/>
        <v>--</v>
      </c>
      <c r="AD32" s="19">
        <v>0.6</v>
      </c>
      <c r="AE32" s="27">
        <v>1.8</v>
      </c>
    </row>
    <row r="33" spans="1:40" ht="20.100000000000001" customHeight="1">
      <c r="A33" s="34"/>
      <c r="B33" s="39"/>
      <c r="C33" s="39"/>
      <c r="D33" s="39"/>
      <c r="E33" s="61"/>
      <c r="F33" s="61"/>
      <c r="G33" s="61"/>
      <c r="H33" s="61"/>
      <c r="I33" s="61"/>
      <c r="J33" s="61"/>
      <c r="K33" s="39"/>
      <c r="L33" s="39"/>
      <c r="M33" s="39"/>
      <c r="N33" s="39"/>
      <c r="O33" s="39"/>
      <c r="P33" s="39"/>
      <c r="Q33" s="39"/>
      <c r="R33" s="35"/>
      <c r="S33" s="18">
        <f t="shared" si="5"/>
        <v>1</v>
      </c>
      <c r="T33" s="18">
        <f t="shared" si="5"/>
        <v>4.25</v>
      </c>
      <c r="U33" s="18">
        <f t="shared" si="5"/>
        <v>5.5</v>
      </c>
      <c r="V33" s="19">
        <v>0.62</v>
      </c>
      <c r="W33" s="19">
        <f t="shared" si="0"/>
        <v>0.62</v>
      </c>
      <c r="X33" s="19">
        <v>0.62</v>
      </c>
      <c r="Y33" s="19" t="str">
        <f t="shared" si="1"/>
        <v>--</v>
      </c>
      <c r="Z33" s="20">
        <v>0.19375000000000001</v>
      </c>
      <c r="AA33" s="20" t="str">
        <f t="shared" si="2"/>
        <v>--</v>
      </c>
      <c r="AB33" s="20">
        <v>0.19375000000000001</v>
      </c>
      <c r="AC33" s="20" t="str">
        <f t="shared" si="3"/>
        <v>--</v>
      </c>
      <c r="AD33" s="19">
        <v>0.62</v>
      </c>
      <c r="AE33" s="27">
        <v>1.9</v>
      </c>
    </row>
    <row r="34" spans="1:40" ht="20.100000000000001" customHeight="1">
      <c r="A34" s="34"/>
      <c r="B34" s="39"/>
      <c r="C34" s="39"/>
      <c r="D34" s="39"/>
      <c r="E34" s="61"/>
      <c r="F34" s="61"/>
      <c r="G34" s="61"/>
      <c r="H34" s="61"/>
      <c r="I34" s="61"/>
      <c r="J34" s="61"/>
      <c r="K34" s="39"/>
      <c r="L34" s="39"/>
      <c r="M34" s="39"/>
      <c r="N34" s="39"/>
      <c r="O34" s="39"/>
      <c r="P34" s="39"/>
      <c r="Q34" s="39"/>
      <c r="R34" s="35"/>
      <c r="S34" s="18">
        <f t="shared" si="5"/>
        <v>1</v>
      </c>
      <c r="T34" s="18">
        <f t="shared" si="5"/>
        <v>4.25</v>
      </c>
      <c r="U34" s="18">
        <f t="shared" si="5"/>
        <v>5.5</v>
      </c>
      <c r="V34" s="19">
        <v>0.64</v>
      </c>
      <c r="W34" s="19">
        <f t="shared" si="0"/>
        <v>0.64</v>
      </c>
      <c r="X34" s="19">
        <v>0.64</v>
      </c>
      <c r="Y34" s="19" t="str">
        <f t="shared" si="1"/>
        <v>--</v>
      </c>
      <c r="Z34" s="20">
        <v>0.2</v>
      </c>
      <c r="AA34" s="20" t="str">
        <f t="shared" si="2"/>
        <v>--</v>
      </c>
      <c r="AB34" s="20">
        <v>0.2</v>
      </c>
      <c r="AC34" s="20" t="str">
        <f t="shared" si="3"/>
        <v>--</v>
      </c>
      <c r="AD34" s="19">
        <v>0.64</v>
      </c>
      <c r="AE34" s="27">
        <v>2</v>
      </c>
    </row>
    <row r="35" spans="1:40" ht="20.100000000000001" customHeight="1">
      <c r="A35" s="34"/>
      <c r="B35" s="39"/>
      <c r="C35" s="39"/>
      <c r="D35" s="39"/>
      <c r="E35" s="61"/>
      <c r="F35" s="61"/>
      <c r="G35" s="61"/>
      <c r="H35" s="61"/>
      <c r="I35" s="61"/>
      <c r="J35" s="61"/>
      <c r="K35" s="39"/>
      <c r="L35" s="39"/>
      <c r="M35" s="39"/>
      <c r="N35" s="39"/>
      <c r="O35" s="39"/>
      <c r="P35" s="39"/>
      <c r="Q35" s="39"/>
      <c r="R35" s="35"/>
      <c r="S35" s="18">
        <f t="shared" si="5"/>
        <v>1</v>
      </c>
      <c r="T35" s="18">
        <f t="shared" si="5"/>
        <v>4.25</v>
      </c>
      <c r="U35" s="18">
        <f t="shared" si="5"/>
        <v>5.5</v>
      </c>
      <c r="V35" s="19">
        <v>0.66</v>
      </c>
      <c r="W35" s="19">
        <f t="shared" si="0"/>
        <v>0.66</v>
      </c>
      <c r="X35" s="19">
        <v>0.66</v>
      </c>
      <c r="Y35" s="19">
        <f t="shared" si="1"/>
        <v>0.66</v>
      </c>
      <c r="Z35" s="20">
        <v>0.20624999999999999</v>
      </c>
      <c r="AA35" s="20" t="str">
        <f t="shared" si="2"/>
        <v>--</v>
      </c>
      <c r="AB35" s="20">
        <v>0.20624999999999999</v>
      </c>
      <c r="AC35" s="20" t="str">
        <f t="shared" si="3"/>
        <v>--</v>
      </c>
      <c r="AD35" s="19">
        <v>0.66</v>
      </c>
      <c r="AE35" s="27">
        <v>2.1</v>
      </c>
    </row>
    <row r="36" spans="1:40" ht="20.100000000000001" customHeight="1">
      <c r="A36" s="34"/>
      <c r="B36" s="39"/>
      <c r="C36" s="39"/>
      <c r="D36" s="39"/>
      <c r="E36" s="61"/>
      <c r="F36" s="61"/>
      <c r="G36" s="61"/>
      <c r="H36" s="61"/>
      <c r="I36" s="61"/>
      <c r="J36" s="61"/>
      <c r="K36" s="39"/>
      <c r="L36" s="39"/>
      <c r="M36" s="39"/>
      <c r="N36" s="39"/>
      <c r="O36" s="39"/>
      <c r="P36" s="39"/>
      <c r="Q36" s="39"/>
      <c r="R36" s="35"/>
      <c r="S36" s="18">
        <f t="shared" ref="S36:U51" si="6" xml:space="preserve"> S35</f>
        <v>1</v>
      </c>
      <c r="T36" s="18">
        <f t="shared" si="6"/>
        <v>4.25</v>
      </c>
      <c r="U36" s="18">
        <f t="shared" si="6"/>
        <v>5.5</v>
      </c>
      <c r="V36" s="19">
        <v>0.68</v>
      </c>
      <c r="W36" s="19">
        <f t="shared" si="0"/>
        <v>0.68</v>
      </c>
      <c r="X36" s="19">
        <v>0.68</v>
      </c>
      <c r="Y36" s="19">
        <f t="shared" si="1"/>
        <v>0.68</v>
      </c>
      <c r="Z36" s="20">
        <v>0.21249999999999999</v>
      </c>
      <c r="AA36" s="20" t="str">
        <f t="shared" si="2"/>
        <v>--</v>
      </c>
      <c r="AB36" s="20">
        <v>0.21249999999999999</v>
      </c>
      <c r="AC36" s="20" t="str">
        <f t="shared" si="3"/>
        <v>--</v>
      </c>
      <c r="AD36" s="19">
        <v>0.68</v>
      </c>
      <c r="AE36" s="28"/>
    </row>
    <row r="37" spans="1:40" ht="20.100000000000001" customHeight="1">
      <c r="A37" s="34"/>
      <c r="B37" s="39"/>
      <c r="C37" s="39"/>
      <c r="D37" s="39"/>
      <c r="E37" s="61"/>
      <c r="F37" s="61"/>
      <c r="G37" s="61"/>
      <c r="H37" s="61"/>
      <c r="I37" s="61"/>
      <c r="J37" s="61"/>
      <c r="K37" s="39"/>
      <c r="L37" s="39"/>
      <c r="M37" s="39"/>
      <c r="N37" s="39"/>
      <c r="O37" s="39"/>
      <c r="P37" s="39"/>
      <c r="Q37" s="39"/>
      <c r="R37" s="35"/>
      <c r="S37" s="18">
        <f t="shared" si="6"/>
        <v>1</v>
      </c>
      <c r="T37" s="18">
        <f t="shared" si="6"/>
        <v>4.25</v>
      </c>
      <c r="U37" s="18">
        <f t="shared" si="6"/>
        <v>5.5</v>
      </c>
      <c r="V37" s="19">
        <v>0.7</v>
      </c>
      <c r="W37" s="19">
        <f t="shared" si="0"/>
        <v>0.7</v>
      </c>
      <c r="X37" s="19">
        <v>0.7</v>
      </c>
      <c r="Y37" s="19">
        <f t="shared" si="1"/>
        <v>0.7</v>
      </c>
      <c r="Z37" s="20">
        <v>0.21875</v>
      </c>
      <c r="AA37" s="20" t="str">
        <f t="shared" si="2"/>
        <v>--</v>
      </c>
      <c r="AB37" s="20">
        <v>0.21875</v>
      </c>
      <c r="AC37" s="20" t="str">
        <f t="shared" si="3"/>
        <v>--</v>
      </c>
      <c r="AD37" s="19">
        <v>0.7</v>
      </c>
      <c r="AE37" s="28" t="s">
        <v>50</v>
      </c>
      <c r="AF37" s="28" t="s">
        <v>51</v>
      </c>
      <c r="AG37" s="28" t="s">
        <v>52</v>
      </c>
    </row>
    <row r="38" spans="1:40" ht="20.100000000000001" customHeight="1">
      <c r="A38" s="34"/>
      <c r="B38" s="39"/>
      <c r="C38" s="39"/>
      <c r="D38" s="39"/>
      <c r="E38" s="61"/>
      <c r="F38" s="61"/>
      <c r="G38" s="61"/>
      <c r="H38" s="61"/>
      <c r="I38" s="61"/>
      <c r="J38" s="61"/>
      <c r="K38" s="39"/>
      <c r="L38" s="39"/>
      <c r="M38" s="39"/>
      <c r="N38" s="39"/>
      <c r="O38" s="39"/>
      <c r="P38" s="39"/>
      <c r="Q38" s="39"/>
      <c r="R38" s="35"/>
      <c r="S38" s="18">
        <f t="shared" si="6"/>
        <v>1</v>
      </c>
      <c r="T38" s="18">
        <f t="shared" si="6"/>
        <v>4.25</v>
      </c>
      <c r="U38" s="18">
        <f t="shared" si="6"/>
        <v>5.5</v>
      </c>
      <c r="V38" s="19">
        <v>0.72</v>
      </c>
      <c r="W38" s="19">
        <f t="shared" si="0"/>
        <v>0.72</v>
      </c>
      <c r="X38" s="19">
        <v>0.72</v>
      </c>
      <c r="Y38" s="19">
        <f t="shared" si="1"/>
        <v>0.72</v>
      </c>
      <c r="Z38" s="20">
        <v>0.22500000000000001</v>
      </c>
      <c r="AA38" s="20" t="str">
        <f t="shared" si="2"/>
        <v>--</v>
      </c>
      <c r="AB38" s="20">
        <v>0.22500000000000001</v>
      </c>
      <c r="AC38" s="20" t="str">
        <f t="shared" si="3"/>
        <v>--</v>
      </c>
      <c r="AD38" s="19">
        <v>0.72</v>
      </c>
      <c r="AE38" s="16">
        <v>4</v>
      </c>
      <c r="AF38" s="16" t="str">
        <f xml:space="preserve"> IF(AE38&lt;T38, "--",AE38)</f>
        <v>--</v>
      </c>
      <c r="AG38" s="16">
        <f xml:space="preserve"> IF(U38&lt;AE38,"--",AE38)</f>
        <v>4</v>
      </c>
    </row>
    <row r="39" spans="1:40" ht="44.4" customHeight="1">
      <c r="A39" s="34"/>
      <c r="B39" s="39"/>
      <c r="C39" s="39"/>
      <c r="D39" s="39"/>
      <c r="E39" s="61"/>
      <c r="F39" s="61"/>
      <c r="G39" s="61"/>
      <c r="H39" s="61"/>
      <c r="I39" s="61"/>
      <c r="J39" s="61"/>
      <c r="K39" s="39"/>
      <c r="L39" s="39"/>
      <c r="M39" s="39"/>
      <c r="N39" s="39"/>
      <c r="O39" s="39"/>
      <c r="P39" s="39"/>
      <c r="Q39" s="39"/>
      <c r="R39" s="35"/>
      <c r="S39" s="18">
        <f t="shared" si="6"/>
        <v>1</v>
      </c>
      <c r="T39" s="18">
        <f t="shared" si="6"/>
        <v>4.25</v>
      </c>
      <c r="U39" s="18">
        <f t="shared" si="6"/>
        <v>5.5</v>
      </c>
      <c r="V39" s="19">
        <v>0.74</v>
      </c>
      <c r="W39" s="19">
        <f t="shared" si="0"/>
        <v>0.74</v>
      </c>
      <c r="X39" s="19">
        <v>0.74</v>
      </c>
      <c r="Y39" s="19">
        <f t="shared" si="1"/>
        <v>0.74</v>
      </c>
      <c r="Z39" s="20">
        <v>0.23125000000000001</v>
      </c>
      <c r="AA39" s="20" t="str">
        <f t="shared" si="2"/>
        <v>--</v>
      </c>
      <c r="AB39" s="20">
        <v>0.23125000000000001</v>
      </c>
      <c r="AC39" s="20" t="str">
        <f t="shared" si="3"/>
        <v>--</v>
      </c>
      <c r="AD39" s="19">
        <v>0.74</v>
      </c>
      <c r="AE39" s="16">
        <f>AE38+0.25</f>
        <v>4.25</v>
      </c>
      <c r="AF39" s="16">
        <f t="shared" ref="AF39:AF44" si="7" xml:space="preserve"> IF(AE39&lt;T39, "--",AE39)</f>
        <v>4.25</v>
      </c>
      <c r="AG39" s="16">
        <f t="shared" ref="AG39:AG44" si="8" xml:space="preserve"> IF(U39&lt;AE39,"--",AE39)</f>
        <v>4.25</v>
      </c>
    </row>
    <row r="40" spans="1:40" ht="44.4" customHeight="1">
      <c r="A40" s="34"/>
      <c r="B40" s="39"/>
      <c r="C40" s="39"/>
      <c r="D40" s="39"/>
      <c r="E40" s="61"/>
      <c r="F40" s="61"/>
      <c r="G40" s="61"/>
      <c r="H40" s="61"/>
      <c r="I40" s="61"/>
      <c r="J40" s="61"/>
      <c r="K40" s="39"/>
      <c r="L40" s="39"/>
      <c r="M40" s="39"/>
      <c r="N40" s="39"/>
      <c r="O40" s="39"/>
      <c r="P40" s="39"/>
      <c r="Q40" s="39"/>
      <c r="R40" s="35"/>
      <c r="S40" s="18">
        <f t="shared" si="6"/>
        <v>1</v>
      </c>
      <c r="T40" s="18">
        <f t="shared" si="6"/>
        <v>4.25</v>
      </c>
      <c r="U40" s="18">
        <f t="shared" si="6"/>
        <v>5.5</v>
      </c>
      <c r="V40" s="19">
        <v>0.76</v>
      </c>
      <c r="W40" s="19">
        <f t="shared" si="0"/>
        <v>0.76</v>
      </c>
      <c r="X40" s="19">
        <v>0.76</v>
      </c>
      <c r="Y40" s="19">
        <f t="shared" si="1"/>
        <v>0.76</v>
      </c>
      <c r="Z40" s="20">
        <v>0.23749999999999999</v>
      </c>
      <c r="AA40" s="20" t="str">
        <f t="shared" si="2"/>
        <v>--</v>
      </c>
      <c r="AB40" s="20">
        <v>0.23749999999999999</v>
      </c>
      <c r="AC40" s="20" t="str">
        <f t="shared" si="3"/>
        <v>--</v>
      </c>
      <c r="AD40" s="19">
        <v>0.76</v>
      </c>
      <c r="AE40" s="16">
        <f t="shared" ref="AE40:AE44" si="9">AE39+0.25</f>
        <v>4.5</v>
      </c>
      <c r="AF40" s="16">
        <f t="shared" si="7"/>
        <v>4.5</v>
      </c>
      <c r="AG40" s="16">
        <f t="shared" si="8"/>
        <v>4.5</v>
      </c>
    </row>
    <row r="41" spans="1:40" ht="44.4" customHeight="1">
      <c r="A41" s="34"/>
      <c r="B41" s="39"/>
      <c r="C41" s="39"/>
      <c r="D41" s="39"/>
      <c r="E41" s="61"/>
      <c r="F41" s="61"/>
      <c r="G41" s="61"/>
      <c r="H41" s="61"/>
      <c r="I41" s="61"/>
      <c r="J41" s="61"/>
      <c r="K41" s="39"/>
      <c r="L41" s="39"/>
      <c r="M41" s="39"/>
      <c r="N41" s="39"/>
      <c r="O41" s="39"/>
      <c r="P41" s="39"/>
      <c r="Q41" s="39"/>
      <c r="R41" s="35"/>
      <c r="S41" s="18">
        <f t="shared" si="6"/>
        <v>1</v>
      </c>
      <c r="T41" s="18">
        <f t="shared" si="6"/>
        <v>4.25</v>
      </c>
      <c r="U41" s="18">
        <f t="shared" si="6"/>
        <v>5.5</v>
      </c>
      <c r="V41" s="19">
        <v>0.78</v>
      </c>
      <c r="W41" s="19">
        <f t="shared" si="0"/>
        <v>0.78</v>
      </c>
      <c r="X41" s="19">
        <v>0.78</v>
      </c>
      <c r="Y41" s="19">
        <f t="shared" si="1"/>
        <v>0.78</v>
      </c>
      <c r="Z41" s="20">
        <v>0.24374999999999999</v>
      </c>
      <c r="AA41" s="20" t="str">
        <f t="shared" si="2"/>
        <v>--</v>
      </c>
      <c r="AB41" s="20">
        <v>0.24374999999999999</v>
      </c>
      <c r="AC41" s="20" t="str">
        <f t="shared" si="3"/>
        <v>--</v>
      </c>
      <c r="AD41" s="19">
        <v>0.78</v>
      </c>
      <c r="AE41" s="16">
        <f t="shared" si="9"/>
        <v>4.75</v>
      </c>
      <c r="AF41" s="16">
        <f t="shared" si="7"/>
        <v>4.75</v>
      </c>
      <c r="AG41" s="16">
        <f t="shared" si="8"/>
        <v>4.75</v>
      </c>
    </row>
    <row r="42" spans="1:40" ht="44.4" customHeight="1">
      <c r="A42" s="34"/>
      <c r="B42" s="39"/>
      <c r="C42" s="39"/>
      <c r="D42" s="39"/>
      <c r="E42" s="61"/>
      <c r="F42" s="61"/>
      <c r="G42" s="61"/>
      <c r="H42" s="61"/>
      <c r="I42" s="61"/>
      <c r="J42" s="61"/>
      <c r="K42" s="39"/>
      <c r="L42" s="39"/>
      <c r="M42" s="39"/>
      <c r="N42" s="39"/>
      <c r="O42" s="39"/>
      <c r="P42" s="39"/>
      <c r="Q42" s="39"/>
      <c r="R42" s="35"/>
      <c r="S42" s="18">
        <f t="shared" si="6"/>
        <v>1</v>
      </c>
      <c r="T42" s="18">
        <f t="shared" si="6"/>
        <v>4.25</v>
      </c>
      <c r="U42" s="18">
        <f t="shared" si="6"/>
        <v>5.5</v>
      </c>
      <c r="V42" s="19">
        <v>0.8</v>
      </c>
      <c r="W42" s="19">
        <f t="shared" si="0"/>
        <v>0.8</v>
      </c>
      <c r="X42" s="19">
        <v>0.8</v>
      </c>
      <c r="Y42" s="19">
        <f t="shared" si="1"/>
        <v>0.8</v>
      </c>
      <c r="Z42" s="20">
        <v>0.25</v>
      </c>
      <c r="AA42" s="20" t="str">
        <f t="shared" si="2"/>
        <v>--</v>
      </c>
      <c r="AB42" s="20">
        <v>0.25</v>
      </c>
      <c r="AC42" s="20" t="str">
        <f t="shared" si="3"/>
        <v>--</v>
      </c>
      <c r="AD42" s="19">
        <v>0.8</v>
      </c>
      <c r="AE42" s="16">
        <f t="shared" si="9"/>
        <v>5</v>
      </c>
      <c r="AF42" s="16">
        <f t="shared" si="7"/>
        <v>5</v>
      </c>
      <c r="AG42" s="16">
        <f t="shared" si="8"/>
        <v>5</v>
      </c>
    </row>
    <row r="43" spans="1:40" ht="84.6" customHeight="1">
      <c r="A43" s="34"/>
      <c r="B43" s="39"/>
      <c r="C43" s="39"/>
      <c r="D43" s="39"/>
      <c r="E43" s="61"/>
      <c r="F43" s="61"/>
      <c r="G43" s="61"/>
      <c r="H43" s="61"/>
      <c r="I43" s="61"/>
      <c r="J43" s="61"/>
      <c r="K43" s="39"/>
      <c r="L43" s="39"/>
      <c r="M43" s="39"/>
      <c r="N43" s="39"/>
      <c r="O43" s="39"/>
      <c r="P43" s="39"/>
      <c r="Q43" s="39"/>
      <c r="R43" s="35"/>
      <c r="S43" s="18">
        <f t="shared" si="6"/>
        <v>1</v>
      </c>
      <c r="T43" s="18">
        <f t="shared" si="6"/>
        <v>4.25</v>
      </c>
      <c r="U43" s="18">
        <f t="shared" si="6"/>
        <v>5.5</v>
      </c>
      <c r="V43" s="19">
        <v>0.82</v>
      </c>
      <c r="W43" s="19">
        <f t="shared" si="0"/>
        <v>0.82</v>
      </c>
      <c r="X43" s="19">
        <v>0.82</v>
      </c>
      <c r="Y43" s="19">
        <f t="shared" si="1"/>
        <v>0.82</v>
      </c>
      <c r="Z43" s="20">
        <v>0.25624999999999998</v>
      </c>
      <c r="AA43" s="20" t="str">
        <f t="shared" si="2"/>
        <v>--</v>
      </c>
      <c r="AB43" s="20">
        <v>0.25624999999999998</v>
      </c>
      <c r="AC43" s="20" t="str">
        <f t="shared" si="3"/>
        <v>--</v>
      </c>
      <c r="AD43" s="19">
        <v>0.82</v>
      </c>
      <c r="AE43" s="16">
        <f t="shared" si="9"/>
        <v>5.25</v>
      </c>
      <c r="AF43" s="16">
        <f t="shared" si="7"/>
        <v>5.25</v>
      </c>
      <c r="AG43" s="16">
        <f t="shared" si="8"/>
        <v>5.25</v>
      </c>
    </row>
    <row r="44" spans="1:40">
      <c r="A44" s="34"/>
      <c r="B44" s="39"/>
      <c r="C44" s="39"/>
      <c r="D44" s="39"/>
      <c r="E44" s="61"/>
      <c r="F44" s="61"/>
      <c r="G44" s="61"/>
      <c r="H44" s="61"/>
      <c r="I44" s="61"/>
      <c r="J44" s="61"/>
      <c r="K44" s="39"/>
      <c r="L44" s="39"/>
      <c r="M44" s="39"/>
      <c r="N44" s="39"/>
      <c r="O44" s="39"/>
      <c r="P44" s="39"/>
      <c r="Q44" s="39"/>
      <c r="R44" s="35"/>
      <c r="S44" s="18">
        <f t="shared" si="6"/>
        <v>1</v>
      </c>
      <c r="T44" s="18">
        <f t="shared" si="6"/>
        <v>4.25</v>
      </c>
      <c r="U44" s="18">
        <f t="shared" si="6"/>
        <v>5.5</v>
      </c>
      <c r="V44" s="19">
        <v>0.84</v>
      </c>
      <c r="W44" s="19">
        <f t="shared" si="0"/>
        <v>0.84</v>
      </c>
      <c r="X44" s="19">
        <v>0.84</v>
      </c>
      <c r="Y44" s="19">
        <f t="shared" si="1"/>
        <v>0.84</v>
      </c>
      <c r="Z44" s="20">
        <v>0.26250000000000001</v>
      </c>
      <c r="AA44" s="20" t="str">
        <f t="shared" si="2"/>
        <v>--</v>
      </c>
      <c r="AB44" s="20">
        <v>0.26250000000000001</v>
      </c>
      <c r="AC44" s="20" t="str">
        <f t="shared" si="3"/>
        <v>--</v>
      </c>
      <c r="AD44" s="19">
        <v>0.84</v>
      </c>
      <c r="AE44" s="16">
        <f t="shared" si="9"/>
        <v>5.5</v>
      </c>
      <c r="AF44" s="16">
        <f t="shared" si="7"/>
        <v>5.5</v>
      </c>
      <c r="AG44" s="16">
        <f t="shared" si="8"/>
        <v>5.5</v>
      </c>
    </row>
    <row r="45" spans="1:40" s="56" customFormat="1" ht="36" customHeight="1" thickBot="1">
      <c r="A45" s="132" t="s">
        <v>106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/>
      <c r="S45" s="18">
        <f t="shared" si="6"/>
        <v>1</v>
      </c>
      <c r="T45" s="18">
        <f t="shared" si="6"/>
        <v>4.25</v>
      </c>
      <c r="U45" s="18">
        <f t="shared" si="6"/>
        <v>5.5</v>
      </c>
      <c r="V45" s="19">
        <v>0.86</v>
      </c>
      <c r="W45" s="19">
        <f t="shared" si="0"/>
        <v>0.86</v>
      </c>
      <c r="X45" s="19">
        <v>0.86</v>
      </c>
      <c r="Y45" s="19">
        <f t="shared" si="1"/>
        <v>0.86</v>
      </c>
      <c r="Z45" s="20">
        <v>0.26874999999999999</v>
      </c>
      <c r="AA45" s="20" t="str">
        <f t="shared" si="2"/>
        <v>--</v>
      </c>
      <c r="AB45" s="20">
        <v>0.26874999999999999</v>
      </c>
      <c r="AC45" s="20" t="str">
        <f t="shared" si="3"/>
        <v>--</v>
      </c>
      <c r="AD45" s="19">
        <v>0.86</v>
      </c>
      <c r="AE45" s="16"/>
      <c r="AF45" s="25"/>
      <c r="AG45" s="25"/>
      <c r="AH45" s="26"/>
      <c r="AI45" s="26"/>
      <c r="AJ45" s="26"/>
      <c r="AK45" s="26"/>
      <c r="AL45" s="26"/>
      <c r="AM45" s="26"/>
      <c r="AN45" s="26"/>
    </row>
    <row r="46" spans="1:40" ht="18">
      <c r="A46" s="34"/>
      <c r="B46" s="39"/>
      <c r="C46" s="39"/>
      <c r="D46" s="39"/>
      <c r="E46" s="39"/>
      <c r="F46" s="39"/>
      <c r="G46" s="89" t="s">
        <v>44</v>
      </c>
      <c r="H46" s="111"/>
      <c r="I46" s="111"/>
      <c r="J46" s="84" t="s">
        <v>34</v>
      </c>
      <c r="K46" s="46"/>
      <c r="L46" s="84" t="s">
        <v>35</v>
      </c>
      <c r="M46" s="89" t="s">
        <v>44</v>
      </c>
      <c r="N46" s="111"/>
      <c r="O46" s="111"/>
      <c r="P46" s="48"/>
      <c r="Q46" s="39"/>
      <c r="R46" s="35"/>
      <c r="S46" s="18">
        <f t="shared" si="6"/>
        <v>1</v>
      </c>
      <c r="T46" s="18">
        <f t="shared" si="6"/>
        <v>4.25</v>
      </c>
      <c r="U46" s="18">
        <f t="shared" si="6"/>
        <v>5.5</v>
      </c>
      <c r="V46" s="19">
        <v>0.88</v>
      </c>
      <c r="W46" s="19">
        <f t="shared" si="0"/>
        <v>0.88</v>
      </c>
      <c r="X46" s="19">
        <v>0.88</v>
      </c>
      <c r="Y46" s="19">
        <f t="shared" si="1"/>
        <v>0.88</v>
      </c>
      <c r="Z46" s="20">
        <v>0.27500000000000002</v>
      </c>
      <c r="AA46" s="20" t="str">
        <f t="shared" si="2"/>
        <v>--</v>
      </c>
      <c r="AB46" s="20">
        <v>0.27500000000000002</v>
      </c>
      <c r="AC46" s="20" t="str">
        <f t="shared" si="3"/>
        <v>--</v>
      </c>
      <c r="AD46" s="19">
        <v>0.88</v>
      </c>
    </row>
    <row r="47" spans="1:40" ht="18">
      <c r="A47" s="34"/>
      <c r="B47" s="39"/>
      <c r="C47" s="39"/>
      <c r="D47" s="39"/>
      <c r="E47" s="39"/>
      <c r="F47" s="39"/>
      <c r="G47" s="89" t="s">
        <v>45</v>
      </c>
      <c r="H47" s="111"/>
      <c r="I47" s="111"/>
      <c r="J47" s="85" t="s">
        <v>35</v>
      </c>
      <c r="K47" s="46"/>
      <c r="L47" s="85" t="s">
        <v>34</v>
      </c>
      <c r="M47" s="89" t="s">
        <v>45</v>
      </c>
      <c r="N47" s="111"/>
      <c r="O47" s="111"/>
      <c r="P47" s="48"/>
      <c r="Q47" s="39"/>
      <c r="R47" s="35"/>
      <c r="S47" s="18">
        <f t="shared" si="6"/>
        <v>1</v>
      </c>
      <c r="T47" s="18">
        <f t="shared" si="6"/>
        <v>4.25</v>
      </c>
      <c r="U47" s="18">
        <f t="shared" si="6"/>
        <v>5.5</v>
      </c>
      <c r="V47" s="19">
        <v>0.9</v>
      </c>
      <c r="W47" s="19">
        <f t="shared" si="0"/>
        <v>0.9</v>
      </c>
      <c r="X47" s="19">
        <v>0.9</v>
      </c>
      <c r="Y47" s="19">
        <f t="shared" si="1"/>
        <v>0.9</v>
      </c>
      <c r="Z47" s="20">
        <v>0.28125</v>
      </c>
      <c r="AA47" s="20" t="str">
        <f t="shared" si="2"/>
        <v>--</v>
      </c>
      <c r="AB47" s="20">
        <v>0.28125</v>
      </c>
      <c r="AC47" s="20" t="str">
        <f t="shared" si="3"/>
        <v>--</v>
      </c>
      <c r="AD47" s="19">
        <v>0.9</v>
      </c>
    </row>
    <row r="48" spans="1:40" ht="18">
      <c r="A48" s="34"/>
      <c r="B48" s="39"/>
      <c r="C48" s="39"/>
      <c r="D48" s="39"/>
      <c r="E48" s="39"/>
      <c r="F48" s="39"/>
      <c r="G48" s="89" t="s">
        <v>46</v>
      </c>
      <c r="H48" s="111"/>
      <c r="I48" s="111"/>
      <c r="J48" s="85" t="s">
        <v>35</v>
      </c>
      <c r="K48" s="46"/>
      <c r="L48" s="85" t="s">
        <v>35</v>
      </c>
      <c r="M48" s="89" t="s">
        <v>46</v>
      </c>
      <c r="N48" s="111"/>
      <c r="O48" s="111"/>
      <c r="P48" s="48"/>
      <c r="Q48" s="39"/>
      <c r="R48" s="35"/>
      <c r="S48" s="18">
        <f t="shared" si="6"/>
        <v>1</v>
      </c>
      <c r="T48" s="18">
        <f t="shared" si="6"/>
        <v>4.25</v>
      </c>
      <c r="U48" s="18">
        <f t="shared" si="6"/>
        <v>5.5</v>
      </c>
      <c r="V48" s="19">
        <v>0.92</v>
      </c>
      <c r="W48" s="19">
        <f t="shared" si="0"/>
        <v>0.92</v>
      </c>
      <c r="X48" s="19">
        <v>0.92</v>
      </c>
      <c r="Y48" s="19">
        <f t="shared" si="1"/>
        <v>0.92</v>
      </c>
      <c r="Z48" s="20">
        <v>0.28749999999999998</v>
      </c>
      <c r="AA48" s="20" t="str">
        <f t="shared" si="2"/>
        <v>--</v>
      </c>
      <c r="AB48" s="20">
        <v>0.28749999999999998</v>
      </c>
      <c r="AC48" s="20" t="str">
        <f t="shared" si="3"/>
        <v>--</v>
      </c>
      <c r="AD48" s="19">
        <v>0.92</v>
      </c>
    </row>
    <row r="49" spans="1:40" ht="18">
      <c r="A49" s="34"/>
      <c r="B49" s="39"/>
      <c r="C49" s="39"/>
      <c r="D49" s="39"/>
      <c r="E49" s="39"/>
      <c r="F49" s="39"/>
      <c r="G49" s="89" t="s">
        <v>47</v>
      </c>
      <c r="H49" s="111"/>
      <c r="I49" s="111"/>
      <c r="J49" s="85" t="s">
        <v>35</v>
      </c>
      <c r="K49" s="46"/>
      <c r="L49" s="85" t="s">
        <v>35</v>
      </c>
      <c r="M49" s="89" t="s">
        <v>47</v>
      </c>
      <c r="N49" s="111"/>
      <c r="O49" s="111"/>
      <c r="P49" s="48"/>
      <c r="Q49" s="39"/>
      <c r="R49" s="35"/>
      <c r="S49" s="18">
        <f t="shared" si="6"/>
        <v>1</v>
      </c>
      <c r="T49" s="18">
        <f t="shared" si="6"/>
        <v>4.25</v>
      </c>
      <c r="U49" s="18">
        <f t="shared" si="6"/>
        <v>5.5</v>
      </c>
      <c r="V49" s="19">
        <v>0.94</v>
      </c>
      <c r="W49" s="19">
        <f t="shared" si="0"/>
        <v>0.94</v>
      </c>
      <c r="X49" s="19">
        <v>0.94</v>
      </c>
      <c r="Y49" s="19">
        <f t="shared" si="1"/>
        <v>0.94</v>
      </c>
      <c r="Z49" s="20">
        <v>0.29375000000000001</v>
      </c>
      <c r="AA49" s="20" t="str">
        <f t="shared" si="2"/>
        <v>--</v>
      </c>
      <c r="AB49" s="20">
        <v>0.29375000000000001</v>
      </c>
      <c r="AC49" s="20" t="str">
        <f t="shared" si="3"/>
        <v>--</v>
      </c>
      <c r="AD49" s="19">
        <v>0.94</v>
      </c>
    </row>
    <row r="50" spans="1:40" ht="18.600000000000001" thickBot="1">
      <c r="A50" s="34"/>
      <c r="B50" s="39"/>
      <c r="C50" s="39"/>
      <c r="D50" s="39"/>
      <c r="E50" s="39"/>
      <c r="F50" s="39"/>
      <c r="G50" s="89" t="s">
        <v>48</v>
      </c>
      <c r="H50" s="111"/>
      <c r="I50" s="111"/>
      <c r="J50" s="86" t="s">
        <v>35</v>
      </c>
      <c r="K50" s="46"/>
      <c r="L50" s="86" t="s">
        <v>35</v>
      </c>
      <c r="M50" s="89" t="s">
        <v>48</v>
      </c>
      <c r="N50" s="111"/>
      <c r="O50" s="111"/>
      <c r="P50" s="48"/>
      <c r="Q50" s="39"/>
      <c r="R50" s="35"/>
      <c r="S50" s="18">
        <f t="shared" si="6"/>
        <v>1</v>
      </c>
      <c r="T50" s="18">
        <f t="shared" si="6"/>
        <v>4.25</v>
      </c>
      <c r="U50" s="18">
        <f t="shared" si="6"/>
        <v>5.5</v>
      </c>
      <c r="V50" s="19">
        <v>0.96</v>
      </c>
      <c r="W50" s="19">
        <f t="shared" si="0"/>
        <v>0.96</v>
      </c>
      <c r="X50" s="19">
        <v>0.96</v>
      </c>
      <c r="Y50" s="19">
        <f t="shared" si="1"/>
        <v>0.96</v>
      </c>
      <c r="Z50" s="20">
        <v>0.3</v>
      </c>
      <c r="AA50" s="20" t="str">
        <f t="shared" si="2"/>
        <v>--</v>
      </c>
      <c r="AB50" s="20">
        <v>0.3</v>
      </c>
      <c r="AC50" s="20" t="str">
        <f t="shared" si="3"/>
        <v>--</v>
      </c>
      <c r="AD50" s="19">
        <v>0.96</v>
      </c>
    </row>
    <row r="51" spans="1:40">
      <c r="A51" s="34"/>
      <c r="B51" s="39"/>
      <c r="C51" s="39"/>
      <c r="D51" s="39"/>
      <c r="E51" s="39"/>
      <c r="F51" s="39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35"/>
      <c r="S51" s="18">
        <f t="shared" si="6"/>
        <v>1</v>
      </c>
      <c r="T51" s="18">
        <f t="shared" si="6"/>
        <v>4.25</v>
      </c>
      <c r="U51" s="18">
        <f t="shared" si="6"/>
        <v>5.5</v>
      </c>
      <c r="V51" s="19">
        <v>0.98</v>
      </c>
      <c r="W51" s="19">
        <f t="shared" si="0"/>
        <v>0.98</v>
      </c>
      <c r="X51" s="19">
        <v>0.98</v>
      </c>
      <c r="Y51" s="19">
        <f t="shared" si="1"/>
        <v>0.98</v>
      </c>
      <c r="Z51" s="20">
        <v>0.30625000000000002</v>
      </c>
      <c r="AA51" s="20" t="str">
        <f t="shared" si="2"/>
        <v>--</v>
      </c>
      <c r="AB51" s="20">
        <v>0.30625000000000002</v>
      </c>
      <c r="AC51" s="20" t="str">
        <f t="shared" si="3"/>
        <v>--</v>
      </c>
      <c r="AD51" s="19">
        <v>0.98</v>
      </c>
    </row>
    <row r="52" spans="1:40" ht="28.8" customHeight="1">
      <c r="A52" s="34"/>
      <c r="B52" s="39"/>
      <c r="C52" s="39"/>
      <c r="D52" s="39"/>
      <c r="E52" s="39"/>
      <c r="F52" s="3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5"/>
      <c r="S52" s="18">
        <f t="shared" ref="S52:U67" si="10" xml:space="preserve"> S51</f>
        <v>1</v>
      </c>
      <c r="T52" s="18">
        <f t="shared" si="10"/>
        <v>4.25</v>
      </c>
      <c r="U52" s="18">
        <f t="shared" si="10"/>
        <v>5.5</v>
      </c>
      <c r="V52" s="19">
        <v>1</v>
      </c>
      <c r="W52" s="19">
        <f t="shared" si="0"/>
        <v>1</v>
      </c>
      <c r="X52" s="19">
        <v>1</v>
      </c>
      <c r="Y52" s="19">
        <f t="shared" si="1"/>
        <v>1</v>
      </c>
      <c r="Z52" s="20">
        <v>0.3125</v>
      </c>
      <c r="AA52" s="20" t="str">
        <f t="shared" si="2"/>
        <v>--</v>
      </c>
      <c r="AB52" s="20">
        <v>0.3125</v>
      </c>
      <c r="AC52" s="20" t="str">
        <f t="shared" si="3"/>
        <v>--</v>
      </c>
      <c r="AD52" s="19">
        <v>1</v>
      </c>
    </row>
    <row r="53" spans="1:40" ht="28.8" customHeight="1">
      <c r="A53" s="34"/>
      <c r="B53" s="39"/>
      <c r="C53" s="39"/>
      <c r="D53" s="39"/>
      <c r="E53" s="39"/>
      <c r="F53" s="39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35"/>
      <c r="S53" s="18">
        <f t="shared" si="10"/>
        <v>1</v>
      </c>
      <c r="T53" s="18">
        <f t="shared" si="10"/>
        <v>4.25</v>
      </c>
      <c r="U53" s="18">
        <f t="shared" si="10"/>
        <v>5.5</v>
      </c>
      <c r="V53" s="19">
        <v>1.02</v>
      </c>
      <c r="W53" s="19">
        <f t="shared" si="0"/>
        <v>1.02</v>
      </c>
      <c r="X53" s="19">
        <v>1.02</v>
      </c>
      <c r="Y53" s="19">
        <f t="shared" si="1"/>
        <v>1.02</v>
      </c>
      <c r="Z53" s="20">
        <v>0.31874999999999998</v>
      </c>
      <c r="AA53" s="20" t="str">
        <f t="shared" si="2"/>
        <v>--</v>
      </c>
      <c r="AB53" s="20">
        <v>0.31874999999999998</v>
      </c>
      <c r="AC53" s="20" t="str">
        <f t="shared" si="3"/>
        <v>--</v>
      </c>
      <c r="AD53" s="19">
        <v>1.02</v>
      </c>
    </row>
    <row r="54" spans="1:40" ht="28.8" customHeight="1">
      <c r="A54" s="34"/>
      <c r="B54" s="39"/>
      <c r="C54" s="39"/>
      <c r="D54" s="39"/>
      <c r="E54" s="39"/>
      <c r="F54" s="39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35"/>
      <c r="S54" s="18">
        <f t="shared" si="10"/>
        <v>1</v>
      </c>
      <c r="T54" s="18">
        <f t="shared" si="10"/>
        <v>4.25</v>
      </c>
      <c r="U54" s="18">
        <f t="shared" si="10"/>
        <v>5.5</v>
      </c>
      <c r="V54" s="19">
        <v>1.04</v>
      </c>
      <c r="W54" s="19">
        <f t="shared" si="0"/>
        <v>1.04</v>
      </c>
      <c r="X54" s="19">
        <v>1.04</v>
      </c>
      <c r="Y54" s="19">
        <f t="shared" si="1"/>
        <v>1.04</v>
      </c>
      <c r="Z54" s="20">
        <v>0.32500000000000001</v>
      </c>
      <c r="AA54" s="20" t="str">
        <f t="shared" si="2"/>
        <v>--</v>
      </c>
      <c r="AB54" s="20">
        <v>0.32500000000000001</v>
      </c>
      <c r="AC54" s="20" t="str">
        <f t="shared" si="3"/>
        <v>--</v>
      </c>
      <c r="AD54" s="19">
        <v>1.04</v>
      </c>
    </row>
    <row r="55" spans="1:40" ht="28.8" customHeight="1">
      <c r="A55" s="34"/>
      <c r="B55" s="39"/>
      <c r="C55" s="39"/>
      <c r="D55" s="39"/>
      <c r="E55" s="39"/>
      <c r="F55" s="3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35"/>
      <c r="S55" s="18">
        <f t="shared" si="10"/>
        <v>1</v>
      </c>
      <c r="T55" s="18">
        <f t="shared" si="10"/>
        <v>4.25</v>
      </c>
      <c r="U55" s="18">
        <f t="shared" si="10"/>
        <v>5.5</v>
      </c>
      <c r="V55" s="19">
        <v>1.06</v>
      </c>
      <c r="W55" s="19">
        <f t="shared" si="0"/>
        <v>1.06</v>
      </c>
      <c r="X55" s="19">
        <v>1.06</v>
      </c>
      <c r="Y55" s="19">
        <f t="shared" si="1"/>
        <v>1.06</v>
      </c>
      <c r="Z55" s="20">
        <v>0.33124999999999999</v>
      </c>
      <c r="AA55" s="20" t="str">
        <f t="shared" si="2"/>
        <v>--</v>
      </c>
      <c r="AB55" s="20">
        <v>0.33124999999999999</v>
      </c>
      <c r="AC55" s="20" t="str">
        <f t="shared" si="3"/>
        <v>--</v>
      </c>
      <c r="AD55" s="19">
        <v>1.06</v>
      </c>
    </row>
    <row r="56" spans="1:40" ht="28.8" customHeight="1">
      <c r="A56" s="34"/>
      <c r="B56" s="39"/>
      <c r="C56" s="39"/>
      <c r="D56" s="39"/>
      <c r="E56" s="39"/>
      <c r="F56" s="3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35"/>
      <c r="S56" s="18">
        <f t="shared" si="10"/>
        <v>1</v>
      </c>
      <c r="T56" s="18">
        <f t="shared" si="10"/>
        <v>4.25</v>
      </c>
      <c r="U56" s="18">
        <f t="shared" si="10"/>
        <v>5.5</v>
      </c>
      <c r="V56" s="19">
        <v>1.08</v>
      </c>
      <c r="W56" s="19">
        <f t="shared" si="0"/>
        <v>1.08</v>
      </c>
      <c r="X56" s="19">
        <v>1.08</v>
      </c>
      <c r="Y56" s="19">
        <f t="shared" si="1"/>
        <v>1.08</v>
      </c>
      <c r="Z56" s="20">
        <v>0.33750000000000002</v>
      </c>
      <c r="AA56" s="20" t="str">
        <f t="shared" si="2"/>
        <v>--</v>
      </c>
      <c r="AB56" s="20">
        <v>0.33750000000000002</v>
      </c>
      <c r="AC56" s="20" t="str">
        <f t="shared" si="3"/>
        <v>--</v>
      </c>
      <c r="AD56" s="19">
        <v>1.08</v>
      </c>
    </row>
    <row r="57" spans="1:40" ht="28.8" customHeight="1">
      <c r="A57" s="34"/>
      <c r="B57" s="39"/>
      <c r="C57" s="39"/>
      <c r="D57" s="39"/>
      <c r="E57" s="39"/>
      <c r="F57" s="39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35"/>
      <c r="S57" s="18">
        <f t="shared" si="10"/>
        <v>1</v>
      </c>
      <c r="T57" s="18">
        <f t="shared" si="10"/>
        <v>4.25</v>
      </c>
      <c r="U57" s="18">
        <f t="shared" si="10"/>
        <v>5.5</v>
      </c>
      <c r="V57" s="19">
        <v>1.1000000000000001</v>
      </c>
      <c r="W57" s="19">
        <f t="shared" si="0"/>
        <v>1.1000000000000001</v>
      </c>
      <c r="X57" s="19">
        <v>1.1000000000000001</v>
      </c>
      <c r="Y57" s="19">
        <f t="shared" si="1"/>
        <v>1.1000000000000001</v>
      </c>
      <c r="Z57" s="20">
        <v>0.34375</v>
      </c>
      <c r="AA57" s="20" t="str">
        <f t="shared" si="2"/>
        <v>--</v>
      </c>
      <c r="AB57" s="20">
        <v>0.34375</v>
      </c>
      <c r="AC57" s="20" t="str">
        <f t="shared" si="3"/>
        <v>--</v>
      </c>
      <c r="AD57" s="19">
        <v>1.1000000000000001</v>
      </c>
    </row>
    <row r="58" spans="1:40" ht="28.8" customHeight="1">
      <c r="A58" s="34"/>
      <c r="B58" s="39"/>
      <c r="C58" s="39"/>
      <c r="D58" s="39"/>
      <c r="E58" s="39"/>
      <c r="F58" s="39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35"/>
      <c r="S58" s="18">
        <f t="shared" si="10"/>
        <v>1</v>
      </c>
      <c r="T58" s="18">
        <f t="shared" si="10"/>
        <v>4.25</v>
      </c>
      <c r="U58" s="18">
        <f t="shared" si="10"/>
        <v>5.5</v>
      </c>
      <c r="V58" s="19">
        <v>1.1200000000000001</v>
      </c>
      <c r="W58" s="19">
        <f t="shared" si="0"/>
        <v>1.1200000000000001</v>
      </c>
      <c r="X58" s="19">
        <v>1.1200000000000001</v>
      </c>
      <c r="Y58" s="19">
        <f t="shared" si="1"/>
        <v>1.1200000000000001</v>
      </c>
      <c r="Z58" s="20">
        <v>0.35</v>
      </c>
      <c r="AA58" s="20" t="str">
        <f t="shared" si="2"/>
        <v>--</v>
      </c>
      <c r="AB58" s="20">
        <v>0.35</v>
      </c>
      <c r="AC58" s="20" t="str">
        <f t="shared" si="3"/>
        <v>--</v>
      </c>
      <c r="AD58" s="19">
        <v>1.1200000000000001</v>
      </c>
    </row>
    <row r="59" spans="1:40" ht="28.8" customHeight="1">
      <c r="A59" s="34"/>
      <c r="B59" s="39"/>
      <c r="C59" s="39"/>
      <c r="D59" s="39"/>
      <c r="E59" s="39"/>
      <c r="F59" s="39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35"/>
      <c r="S59" s="18">
        <f t="shared" si="10"/>
        <v>1</v>
      </c>
      <c r="T59" s="18">
        <f t="shared" si="10"/>
        <v>4.25</v>
      </c>
      <c r="U59" s="18">
        <f t="shared" si="10"/>
        <v>5.5</v>
      </c>
      <c r="V59" s="19">
        <v>1.1399999999999999</v>
      </c>
      <c r="W59" s="19">
        <f t="shared" si="0"/>
        <v>1.1399999999999999</v>
      </c>
      <c r="X59" s="19">
        <v>1.1399999999999999</v>
      </c>
      <c r="Y59" s="19">
        <f t="shared" si="1"/>
        <v>1.1399999999999999</v>
      </c>
      <c r="Z59" s="20">
        <v>0.35625000000000001</v>
      </c>
      <c r="AA59" s="20" t="str">
        <f t="shared" si="2"/>
        <v>--</v>
      </c>
      <c r="AB59" s="20">
        <v>0.35625000000000001</v>
      </c>
      <c r="AC59" s="20" t="str">
        <f t="shared" si="3"/>
        <v>--</v>
      </c>
      <c r="AD59" s="19">
        <v>1.1399999999999999</v>
      </c>
    </row>
    <row r="60" spans="1:40" ht="28.8" customHeight="1">
      <c r="A60" s="34"/>
      <c r="B60" s="39"/>
      <c r="C60" s="39"/>
      <c r="D60" s="39"/>
      <c r="E60" s="39"/>
      <c r="F60" s="39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35"/>
      <c r="S60" s="18">
        <f t="shared" si="10"/>
        <v>1</v>
      </c>
      <c r="T60" s="18">
        <f t="shared" si="10"/>
        <v>4.25</v>
      </c>
      <c r="U60" s="18">
        <f t="shared" si="10"/>
        <v>5.5</v>
      </c>
      <c r="V60" s="19">
        <v>1.1599999999999999</v>
      </c>
      <c r="W60" s="19">
        <f t="shared" si="0"/>
        <v>1.1599999999999999</v>
      </c>
      <c r="X60" s="19">
        <v>1.1599999999999999</v>
      </c>
      <c r="Y60" s="19">
        <f t="shared" si="1"/>
        <v>1.1599999999999999</v>
      </c>
      <c r="Z60" s="20">
        <v>0.36249999999999999</v>
      </c>
      <c r="AA60" s="20" t="str">
        <f t="shared" si="2"/>
        <v>--</v>
      </c>
      <c r="AB60" s="20">
        <v>0.36249999999999999</v>
      </c>
      <c r="AC60" s="20" t="str">
        <f t="shared" si="3"/>
        <v>--</v>
      </c>
      <c r="AD60" s="19">
        <v>1.1599999999999999</v>
      </c>
    </row>
    <row r="61" spans="1:40" ht="28.8" customHeight="1">
      <c r="A61" s="34"/>
      <c r="B61" s="39"/>
      <c r="C61" s="39"/>
      <c r="D61" s="39"/>
      <c r="E61" s="39"/>
      <c r="F61" s="39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35"/>
      <c r="S61" s="18">
        <f t="shared" si="10"/>
        <v>1</v>
      </c>
      <c r="T61" s="18">
        <f t="shared" si="10"/>
        <v>4.25</v>
      </c>
      <c r="U61" s="18">
        <f t="shared" si="10"/>
        <v>5.5</v>
      </c>
      <c r="V61" s="19">
        <v>1.18</v>
      </c>
      <c r="W61" s="19">
        <f t="shared" si="0"/>
        <v>1.18</v>
      </c>
      <c r="X61" s="19">
        <v>1.18</v>
      </c>
      <c r="Y61" s="19">
        <f t="shared" si="1"/>
        <v>1.18</v>
      </c>
      <c r="Z61" s="20">
        <v>0.36875000000000002</v>
      </c>
      <c r="AA61" s="20" t="str">
        <f t="shared" si="2"/>
        <v>--</v>
      </c>
      <c r="AB61" s="20">
        <v>0.36875000000000002</v>
      </c>
      <c r="AC61" s="20" t="str">
        <f t="shared" si="3"/>
        <v>--</v>
      </c>
      <c r="AD61" s="19">
        <v>1.18</v>
      </c>
    </row>
    <row r="62" spans="1:40" ht="28.8" customHeight="1">
      <c r="A62" s="34"/>
      <c r="B62" s="39"/>
      <c r="C62" s="39"/>
      <c r="D62" s="39"/>
      <c r="E62" s="39"/>
      <c r="F62" s="39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35"/>
      <c r="S62" s="18">
        <f t="shared" si="10"/>
        <v>1</v>
      </c>
      <c r="T62" s="18">
        <f t="shared" si="10"/>
        <v>4.25</v>
      </c>
      <c r="U62" s="18">
        <f t="shared" si="10"/>
        <v>5.5</v>
      </c>
      <c r="V62" s="19">
        <v>1.2</v>
      </c>
      <c r="W62" s="19">
        <f t="shared" si="0"/>
        <v>1.2</v>
      </c>
      <c r="X62" s="19">
        <v>1.2</v>
      </c>
      <c r="Y62" s="19">
        <f t="shared" si="1"/>
        <v>1.2</v>
      </c>
      <c r="Z62" s="20">
        <v>0.375</v>
      </c>
      <c r="AA62" s="20" t="str">
        <f t="shared" si="2"/>
        <v>--</v>
      </c>
      <c r="AB62" s="20">
        <v>0.375</v>
      </c>
      <c r="AC62" s="20" t="str">
        <f t="shared" si="3"/>
        <v>--</v>
      </c>
      <c r="AD62" s="19">
        <v>1.2</v>
      </c>
    </row>
    <row r="63" spans="1:40" s="56" customFormat="1" ht="49.2" customHeight="1" thickBot="1">
      <c r="A63" s="137" t="s">
        <v>53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9"/>
      <c r="S63" s="18">
        <f t="shared" si="10"/>
        <v>1</v>
      </c>
      <c r="T63" s="18">
        <f t="shared" si="10"/>
        <v>4.25</v>
      </c>
      <c r="U63" s="18">
        <f t="shared" si="10"/>
        <v>5.5</v>
      </c>
      <c r="V63" s="19">
        <v>1.22</v>
      </c>
      <c r="W63" s="19">
        <f t="shared" si="0"/>
        <v>1.22</v>
      </c>
      <c r="X63" s="19">
        <v>1.22</v>
      </c>
      <c r="Y63" s="19">
        <f t="shared" si="1"/>
        <v>1.22</v>
      </c>
      <c r="Z63" s="20">
        <v>0.38124999999999998</v>
      </c>
      <c r="AA63" s="20" t="str">
        <f t="shared" si="2"/>
        <v>--</v>
      </c>
      <c r="AB63" s="20">
        <v>0.38124999999999998</v>
      </c>
      <c r="AC63" s="20" t="str">
        <f t="shared" si="3"/>
        <v>--</v>
      </c>
      <c r="AD63" s="19">
        <v>1.22</v>
      </c>
      <c r="AE63" s="25"/>
      <c r="AF63" s="25"/>
      <c r="AG63" s="25"/>
      <c r="AH63" s="26"/>
      <c r="AI63" s="26"/>
      <c r="AJ63" s="26"/>
      <c r="AK63" s="26"/>
      <c r="AL63" s="26"/>
      <c r="AM63" s="26"/>
      <c r="AN63" s="26"/>
    </row>
    <row r="64" spans="1:40" ht="20.100000000000001" customHeight="1">
      <c r="A64" s="34"/>
      <c r="B64" s="48"/>
      <c r="C64" s="48"/>
      <c r="D64" s="48"/>
      <c r="E64" s="55"/>
      <c r="F64" s="47"/>
      <c r="G64" s="140" t="s">
        <v>54</v>
      </c>
      <c r="H64" s="141"/>
      <c r="I64" s="142"/>
      <c r="J64" s="84" t="s">
        <v>34</v>
      </c>
      <c r="K64" s="62"/>
      <c r="L64" s="48"/>
      <c r="M64" s="48"/>
      <c r="N64" s="39"/>
      <c r="O64" s="39"/>
      <c r="P64" s="39"/>
      <c r="Q64" s="39"/>
      <c r="R64" s="35"/>
      <c r="S64" s="18">
        <f t="shared" si="10"/>
        <v>1</v>
      </c>
      <c r="U64" s="18">
        <f t="shared" si="10"/>
        <v>5.5</v>
      </c>
      <c r="V64" s="19">
        <v>1.24</v>
      </c>
      <c r="W64" s="19" t="str">
        <f t="shared" si="0"/>
        <v>--</v>
      </c>
      <c r="X64" s="19">
        <v>1.24</v>
      </c>
      <c r="Y64" s="19">
        <f t="shared" si="1"/>
        <v>1.24</v>
      </c>
      <c r="Z64" s="20">
        <v>0.38750000000000001</v>
      </c>
      <c r="AA64" s="20" t="str">
        <f t="shared" si="2"/>
        <v>--</v>
      </c>
      <c r="AB64" s="20">
        <v>0.38750000000000001</v>
      </c>
      <c r="AC64" s="20" t="str">
        <f t="shared" si="3"/>
        <v>--</v>
      </c>
      <c r="AD64" s="19">
        <v>1.24</v>
      </c>
    </row>
    <row r="65" spans="1:30" ht="20.100000000000001" customHeight="1">
      <c r="A65" s="34"/>
      <c r="B65" s="48"/>
      <c r="C65" s="48"/>
      <c r="D65" s="48"/>
      <c r="E65" s="48"/>
      <c r="F65" s="47"/>
      <c r="G65" s="140" t="s">
        <v>55</v>
      </c>
      <c r="H65" s="141"/>
      <c r="I65" s="142"/>
      <c r="J65" s="85" t="s">
        <v>34</v>
      </c>
      <c r="K65" s="62"/>
      <c r="L65" s="48"/>
      <c r="M65" s="48"/>
      <c r="N65" s="39"/>
      <c r="O65" s="39"/>
      <c r="P65" s="39"/>
      <c r="Q65" s="39"/>
      <c r="R65" s="35"/>
      <c r="S65" s="18">
        <f t="shared" si="10"/>
        <v>1</v>
      </c>
      <c r="U65" s="18">
        <f t="shared" si="10"/>
        <v>5.5</v>
      </c>
      <c r="V65" s="19">
        <v>1.26</v>
      </c>
      <c r="W65" s="19" t="str">
        <f t="shared" si="0"/>
        <v>--</v>
      </c>
      <c r="X65" s="19">
        <v>1.26</v>
      </c>
      <c r="Y65" s="19">
        <f t="shared" si="1"/>
        <v>1.26</v>
      </c>
      <c r="Z65" s="20">
        <v>0.39374999999999999</v>
      </c>
      <c r="AA65" s="20" t="str">
        <f t="shared" si="2"/>
        <v>--</v>
      </c>
      <c r="AB65" s="20">
        <v>0.39374999999999999</v>
      </c>
      <c r="AC65" s="20" t="str">
        <f t="shared" si="3"/>
        <v>--</v>
      </c>
      <c r="AD65" s="19">
        <v>1.26</v>
      </c>
    </row>
    <row r="66" spans="1:30" ht="20.100000000000001" customHeight="1" thickBot="1">
      <c r="A66" s="34"/>
      <c r="B66" s="48"/>
      <c r="C66" s="48"/>
      <c r="D66" s="48"/>
      <c r="E66" s="55"/>
      <c r="F66" s="47"/>
      <c r="G66" s="155" t="s">
        <v>78</v>
      </c>
      <c r="H66" s="156"/>
      <c r="I66" s="157"/>
      <c r="J66" s="86" t="s">
        <v>34</v>
      </c>
      <c r="K66" s="62"/>
      <c r="L66" s="48"/>
      <c r="M66" s="48"/>
      <c r="N66" s="39"/>
      <c r="O66" s="39"/>
      <c r="P66" s="39"/>
      <c r="Q66" s="39"/>
      <c r="R66" s="35"/>
      <c r="S66" s="18">
        <f t="shared" si="10"/>
        <v>1</v>
      </c>
      <c r="U66" s="18">
        <f t="shared" si="10"/>
        <v>5.5</v>
      </c>
      <c r="V66" s="19">
        <v>1.28</v>
      </c>
      <c r="W66" s="19" t="str">
        <f t="shared" si="0"/>
        <v>--</v>
      </c>
      <c r="X66" s="19">
        <v>1.28</v>
      </c>
      <c r="Y66" s="19">
        <f t="shared" si="1"/>
        <v>1.28</v>
      </c>
      <c r="Z66" s="20">
        <v>0.4</v>
      </c>
      <c r="AA66" s="20" t="str">
        <f t="shared" si="2"/>
        <v>--</v>
      </c>
      <c r="AB66" s="20">
        <v>0.4</v>
      </c>
      <c r="AC66" s="20" t="str">
        <f t="shared" si="3"/>
        <v>--</v>
      </c>
      <c r="AD66" s="19">
        <v>1.28</v>
      </c>
    </row>
    <row r="67" spans="1:30" ht="15" thickBot="1">
      <c r="A67" s="34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35"/>
      <c r="S67" s="18">
        <f t="shared" si="10"/>
        <v>1</v>
      </c>
      <c r="U67" s="18">
        <f t="shared" si="10"/>
        <v>5.5</v>
      </c>
      <c r="V67" s="19">
        <v>1.3</v>
      </c>
      <c r="W67" s="19" t="str">
        <f t="shared" ref="W67:W130" si="11">IF(V67&gt;(T67-0.8),"--",V67)</f>
        <v>--</v>
      </c>
      <c r="X67" s="19">
        <v>1.3</v>
      </c>
      <c r="Y67" s="19">
        <f t="shared" ref="Y67:Y127" si="12">IF(X67&lt;(U67*S67*0.12),"--",X67)</f>
        <v>1.3</v>
      </c>
      <c r="Z67" s="20">
        <v>0.40625</v>
      </c>
      <c r="AA67" s="20" t="str">
        <f t="shared" ref="AA67:AA130" si="13">IF(Z67&lt;(U67*S67*0.12),"--",Z67)</f>
        <v>--</v>
      </c>
      <c r="AB67" s="20">
        <v>0.40625</v>
      </c>
      <c r="AC67" s="20" t="str">
        <f t="shared" ref="AC67:AC130" si="14">IF(AB67&lt;(U67*S67*0.12),"--",AB67)</f>
        <v>--</v>
      </c>
      <c r="AD67" s="19">
        <v>1.3</v>
      </c>
    </row>
    <row r="68" spans="1:30" ht="27" customHeight="1" thickTop="1" thickBot="1">
      <c r="A68" s="34"/>
      <c r="B68" s="106" t="s">
        <v>79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35"/>
      <c r="S68" s="18">
        <f t="shared" ref="S68:U83" si="15" xml:space="preserve"> S67</f>
        <v>1</v>
      </c>
      <c r="U68" s="18">
        <f t="shared" si="15"/>
        <v>5.5</v>
      </c>
      <c r="V68" s="19">
        <v>1.32</v>
      </c>
      <c r="W68" s="19" t="str">
        <f t="shared" si="11"/>
        <v>--</v>
      </c>
      <c r="X68" s="19">
        <v>1.32</v>
      </c>
      <c r="Y68" s="19">
        <f t="shared" si="12"/>
        <v>1.32</v>
      </c>
      <c r="Z68" s="20">
        <v>0.41249999999999998</v>
      </c>
      <c r="AA68" s="20" t="str">
        <f t="shared" si="13"/>
        <v>--</v>
      </c>
      <c r="AB68" s="20">
        <v>0.41249999999999998</v>
      </c>
      <c r="AC68" s="20" t="str">
        <f t="shared" si="14"/>
        <v>--</v>
      </c>
      <c r="AD68" s="19">
        <v>1.32</v>
      </c>
    </row>
    <row r="69" spans="1:30" ht="9.75" customHeight="1" thickTop="1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  <c r="S69" s="18">
        <f t="shared" si="15"/>
        <v>1</v>
      </c>
      <c r="U69" s="18">
        <f t="shared" si="15"/>
        <v>5.5</v>
      </c>
      <c r="V69" s="19">
        <v>1.34</v>
      </c>
      <c r="W69" s="19" t="str">
        <f t="shared" si="11"/>
        <v>--</v>
      </c>
      <c r="X69" s="19">
        <v>1.34</v>
      </c>
      <c r="Y69" s="19">
        <f t="shared" si="12"/>
        <v>1.34</v>
      </c>
      <c r="Z69" s="20">
        <v>0.41875000000000001</v>
      </c>
      <c r="AA69" s="20" t="str">
        <f t="shared" si="13"/>
        <v>--</v>
      </c>
      <c r="AB69" s="20">
        <v>0.41875000000000001</v>
      </c>
      <c r="AC69" s="20" t="str">
        <f t="shared" si="14"/>
        <v>--</v>
      </c>
      <c r="AD69" s="19">
        <v>1.34</v>
      </c>
    </row>
    <row r="70" spans="1:30" ht="20.100000000000001" customHeight="1" thickBot="1">
      <c r="A70" s="34"/>
      <c r="B70" s="89"/>
      <c r="C70" s="89"/>
      <c r="D70" s="89"/>
      <c r="E70" s="89"/>
      <c r="F70" s="89" t="s">
        <v>56</v>
      </c>
      <c r="G70" s="89"/>
      <c r="H70" s="89"/>
      <c r="I70" s="89"/>
      <c r="J70" s="89" t="s">
        <v>57</v>
      </c>
      <c r="K70" s="89"/>
      <c r="L70" s="89"/>
      <c r="M70" s="89" t="s">
        <v>58</v>
      </c>
      <c r="N70" s="89"/>
      <c r="O70" s="89"/>
      <c r="P70" s="67"/>
      <c r="Q70" s="67" t="s">
        <v>93</v>
      </c>
      <c r="R70" s="76"/>
      <c r="S70" s="18">
        <f t="shared" si="15"/>
        <v>1</v>
      </c>
      <c r="U70" s="18">
        <f t="shared" si="15"/>
        <v>5.5</v>
      </c>
      <c r="V70" s="19">
        <v>1.36</v>
      </c>
      <c r="W70" s="19" t="str">
        <f t="shared" si="11"/>
        <v>--</v>
      </c>
      <c r="X70" s="19">
        <v>1.36</v>
      </c>
      <c r="Y70" s="19">
        <f t="shared" si="12"/>
        <v>1.36</v>
      </c>
      <c r="Z70" s="20">
        <v>0.42499999999999999</v>
      </c>
      <c r="AA70" s="20" t="str">
        <f t="shared" si="13"/>
        <v>--</v>
      </c>
      <c r="AB70" s="20">
        <v>0.42499999999999999</v>
      </c>
      <c r="AC70" s="20" t="str">
        <f t="shared" si="14"/>
        <v>--</v>
      </c>
      <c r="AD70" s="19">
        <v>1.36</v>
      </c>
    </row>
    <row r="71" spans="1:30" ht="20.100000000000001" customHeight="1">
      <c r="A71" s="34"/>
      <c r="B71" s="143"/>
      <c r="C71" s="143"/>
      <c r="D71" s="143"/>
      <c r="E71" s="143"/>
      <c r="F71" s="144" t="s">
        <v>59</v>
      </c>
      <c r="G71" s="144"/>
      <c r="H71" s="144"/>
      <c r="I71" s="144"/>
      <c r="J71" s="144">
        <v>10</v>
      </c>
      <c r="K71" s="144"/>
      <c r="L71" s="145"/>
      <c r="M71" s="146" t="str">
        <f xml:space="preserve"> RIGHT("0"&amp;DEC2HEX((J22*1000)/20),2)</f>
        <v>A7</v>
      </c>
      <c r="N71" s="147"/>
      <c r="O71" s="148"/>
      <c r="P71" s="46"/>
      <c r="Q71" s="77" t="s">
        <v>94</v>
      </c>
      <c r="R71" s="80"/>
      <c r="S71" s="18">
        <f t="shared" si="15"/>
        <v>1</v>
      </c>
      <c r="T71" s="68"/>
      <c r="U71" s="68"/>
      <c r="V71" s="22"/>
      <c r="W71" s="19" t="str">
        <f t="shared" si="11"/>
        <v>--</v>
      </c>
      <c r="X71" s="19">
        <v>1.38</v>
      </c>
      <c r="Y71" s="19">
        <f t="shared" si="12"/>
        <v>1.38</v>
      </c>
      <c r="Z71" s="20">
        <v>0.43125000000000002</v>
      </c>
      <c r="AA71" s="20">
        <f t="shared" si="13"/>
        <v>0.43125000000000002</v>
      </c>
      <c r="AB71" s="20">
        <v>0.43125000000000002</v>
      </c>
      <c r="AC71" s="20">
        <f t="shared" si="14"/>
        <v>0.43125000000000002</v>
      </c>
      <c r="AD71" s="19">
        <v>1.38</v>
      </c>
    </row>
    <row r="72" spans="1:30" ht="20.100000000000001" customHeight="1">
      <c r="A72" s="34"/>
      <c r="B72" s="149"/>
      <c r="C72" s="149"/>
      <c r="D72" s="149"/>
      <c r="E72" s="149"/>
      <c r="F72" s="150" t="s">
        <v>60</v>
      </c>
      <c r="G72" s="150"/>
      <c r="H72" s="150"/>
      <c r="I72" s="150"/>
      <c r="J72" s="150">
        <v>11</v>
      </c>
      <c r="K72" s="150"/>
      <c r="L72" s="151"/>
      <c r="M72" s="152" t="str">
        <f xml:space="preserve"> RIGHT("0"&amp;DEC2HEX((J17*1000)/20),2)</f>
        <v>AD</v>
      </c>
      <c r="N72" s="153"/>
      <c r="O72" s="154"/>
      <c r="P72" s="46"/>
      <c r="Q72" s="78" t="s">
        <v>94</v>
      </c>
      <c r="R72" s="80"/>
      <c r="S72" s="18">
        <f t="shared" si="15"/>
        <v>1</v>
      </c>
      <c r="T72" s="68"/>
      <c r="U72" s="68"/>
      <c r="V72" s="69"/>
      <c r="W72" s="19" t="str">
        <f t="shared" ref="W72:W82" si="16">IF(V72&gt;(T72-0.8),"--",V72)</f>
        <v>--</v>
      </c>
      <c r="X72" s="19">
        <v>1.4</v>
      </c>
      <c r="Y72" s="19">
        <f t="shared" ref="Y72:Y82" si="17">IF(X72&lt;(U72*S72*0.12),"--",X72)</f>
        <v>1.4</v>
      </c>
      <c r="Z72" s="20">
        <v>0.4375</v>
      </c>
      <c r="AA72" s="20">
        <f t="shared" ref="AA72:AA82" si="18">IF(Z72&lt;(U72*S72*0.12),"--",Z72)</f>
        <v>0.4375</v>
      </c>
      <c r="AB72" s="20">
        <v>0.4375</v>
      </c>
      <c r="AC72" s="20">
        <f t="shared" ref="AC72:AC82" si="19">IF(AB72&lt;(U72*S72*0.12),"--",AB72)</f>
        <v>0.4375</v>
      </c>
      <c r="AD72" s="19">
        <v>1.4</v>
      </c>
    </row>
    <row r="73" spans="1:30" ht="20.100000000000001" customHeight="1">
      <c r="A73" s="34"/>
      <c r="B73" s="149"/>
      <c r="C73" s="149"/>
      <c r="D73" s="149"/>
      <c r="E73" s="149"/>
      <c r="F73" s="150" t="s">
        <v>61</v>
      </c>
      <c r="G73" s="150"/>
      <c r="H73" s="150"/>
      <c r="I73" s="150"/>
      <c r="J73" s="150">
        <v>12</v>
      </c>
      <c r="K73" s="150"/>
      <c r="L73" s="151"/>
      <c r="M73" s="152" t="str">
        <f xml:space="preserve"> RIGHT("0"&amp;IF(N18="",DEC2HEX((J18*1000)/20),"ERROR"),2)</f>
        <v>5A</v>
      </c>
      <c r="N73" s="153"/>
      <c r="O73" s="154"/>
      <c r="P73" s="46"/>
      <c r="Q73" s="78" t="s">
        <v>95</v>
      </c>
      <c r="R73" s="80"/>
      <c r="S73" s="18">
        <f t="shared" si="15"/>
        <v>1</v>
      </c>
      <c r="T73" s="68"/>
      <c r="U73" s="68"/>
      <c r="V73" s="69"/>
      <c r="W73" s="19" t="str">
        <f t="shared" si="16"/>
        <v>--</v>
      </c>
      <c r="X73" s="19">
        <v>1.42</v>
      </c>
      <c r="Y73" s="19">
        <f t="shared" si="17"/>
        <v>1.42</v>
      </c>
      <c r="Z73" s="20">
        <v>0.44374999999999998</v>
      </c>
      <c r="AA73" s="20">
        <f t="shared" si="18"/>
        <v>0.44374999999999998</v>
      </c>
      <c r="AB73" s="20">
        <v>0.44374999999999998</v>
      </c>
      <c r="AC73" s="20">
        <f t="shared" si="19"/>
        <v>0.44374999999999998</v>
      </c>
      <c r="AD73" s="19">
        <v>1.42</v>
      </c>
    </row>
    <row r="74" spans="1:30" ht="20.100000000000001" customHeight="1">
      <c r="A74" s="34"/>
      <c r="B74" s="149"/>
      <c r="C74" s="149"/>
      <c r="D74" s="149"/>
      <c r="E74" s="149"/>
      <c r="F74" s="150" t="s">
        <v>62</v>
      </c>
      <c r="G74" s="150"/>
      <c r="H74" s="150"/>
      <c r="I74" s="150"/>
      <c r="J74" s="150">
        <v>13</v>
      </c>
      <c r="K74" s="150"/>
      <c r="L74" s="151"/>
      <c r="M74" s="152" t="str">
        <f xml:space="preserve"> RIGHT("0"&amp;IF(N19="",DEC2HEX((J19*100000)/625),"ERROR"),2)</f>
        <v>F0</v>
      </c>
      <c r="N74" s="153"/>
      <c r="O74" s="154"/>
      <c r="P74" s="46"/>
      <c r="Q74" s="78" t="s">
        <v>96</v>
      </c>
      <c r="R74" s="80"/>
      <c r="S74" s="18">
        <f t="shared" si="15"/>
        <v>1</v>
      </c>
      <c r="T74" s="68"/>
      <c r="U74" s="68"/>
      <c r="V74" s="69"/>
      <c r="W74" s="19" t="str">
        <f t="shared" si="16"/>
        <v>--</v>
      </c>
      <c r="X74" s="19">
        <v>1.44</v>
      </c>
      <c r="Y74" s="19">
        <f t="shared" si="17"/>
        <v>1.44</v>
      </c>
      <c r="Z74" s="20">
        <v>0.45</v>
      </c>
      <c r="AA74" s="20">
        <f t="shared" si="18"/>
        <v>0.45</v>
      </c>
      <c r="AB74" s="20">
        <v>0.45</v>
      </c>
      <c r="AC74" s="20">
        <f t="shared" si="19"/>
        <v>0.45</v>
      </c>
      <c r="AD74" s="19">
        <v>1.44</v>
      </c>
    </row>
    <row r="75" spans="1:30" ht="20.100000000000001" customHeight="1">
      <c r="A75" s="34"/>
      <c r="B75" s="149"/>
      <c r="C75" s="149"/>
      <c r="D75" s="149"/>
      <c r="E75" s="149"/>
      <c r="F75" s="150" t="s">
        <v>63</v>
      </c>
      <c r="G75" s="150"/>
      <c r="H75" s="150"/>
      <c r="I75" s="150"/>
      <c r="J75" s="150">
        <v>14</v>
      </c>
      <c r="K75" s="150"/>
      <c r="L75" s="151"/>
      <c r="M75" s="152" t="str">
        <f xml:space="preserve"> RIGHT("0"&amp; IF(N20="",DEC2HEX((J20*100000)/625),"ERROR"),2)</f>
        <v>90</v>
      </c>
      <c r="N75" s="153"/>
      <c r="O75" s="154"/>
      <c r="P75" s="46"/>
      <c r="Q75" s="78" t="s">
        <v>97</v>
      </c>
      <c r="R75" s="80"/>
      <c r="S75" s="18">
        <f t="shared" si="15"/>
        <v>1</v>
      </c>
      <c r="T75" s="68"/>
      <c r="U75" s="68"/>
      <c r="V75" s="69"/>
      <c r="W75" s="19" t="str">
        <f t="shared" si="16"/>
        <v>--</v>
      </c>
      <c r="X75" s="19">
        <v>1.46</v>
      </c>
      <c r="Y75" s="19">
        <f t="shared" si="17"/>
        <v>1.46</v>
      </c>
      <c r="Z75" s="20">
        <v>0.45624999999999999</v>
      </c>
      <c r="AA75" s="20">
        <f t="shared" si="18"/>
        <v>0.45624999999999999</v>
      </c>
      <c r="AB75" s="20">
        <v>0.45624999999999999</v>
      </c>
      <c r="AC75" s="20">
        <f t="shared" si="19"/>
        <v>0.45624999999999999</v>
      </c>
      <c r="AD75" s="19">
        <v>1.46</v>
      </c>
    </row>
    <row r="76" spans="1:30" ht="20.100000000000001" customHeight="1">
      <c r="A76" s="34"/>
      <c r="B76" s="149"/>
      <c r="C76" s="149"/>
      <c r="D76" s="149"/>
      <c r="E76" s="149"/>
      <c r="F76" s="150" t="s">
        <v>64</v>
      </c>
      <c r="G76" s="150"/>
      <c r="H76" s="150"/>
      <c r="I76" s="150"/>
      <c r="J76" s="150">
        <v>15</v>
      </c>
      <c r="K76" s="150"/>
      <c r="L76" s="151"/>
      <c r="M76" s="152" t="str">
        <f xml:space="preserve"> RIGHT("0"&amp;DEC2HEX(J24 + J25*4 + J26*16 + J27*64),2)</f>
        <v>1E</v>
      </c>
      <c r="N76" s="158"/>
      <c r="O76" s="159"/>
      <c r="P76" s="46"/>
      <c r="Q76" s="78" t="s">
        <v>98</v>
      </c>
      <c r="R76" s="80"/>
      <c r="S76" s="18">
        <f t="shared" si="15"/>
        <v>1</v>
      </c>
      <c r="T76" s="68"/>
      <c r="U76" s="68"/>
      <c r="V76" s="22"/>
      <c r="W76" s="19" t="str">
        <f t="shared" si="16"/>
        <v>--</v>
      </c>
      <c r="X76" s="19">
        <v>1.48</v>
      </c>
      <c r="Y76" s="19">
        <f t="shared" si="17"/>
        <v>1.48</v>
      </c>
      <c r="Z76" s="20">
        <v>0.46250000000000002</v>
      </c>
      <c r="AA76" s="20">
        <f t="shared" si="18"/>
        <v>0.46250000000000002</v>
      </c>
      <c r="AB76" s="20">
        <v>0.46250000000000002</v>
      </c>
      <c r="AC76" s="20">
        <f t="shared" si="19"/>
        <v>0.46250000000000002</v>
      </c>
      <c r="AD76" s="19">
        <v>1.48</v>
      </c>
    </row>
    <row r="77" spans="1:30" ht="20.100000000000001" customHeight="1">
      <c r="A77" s="34"/>
      <c r="B77" s="81"/>
      <c r="C77" s="81"/>
      <c r="D77" s="81"/>
      <c r="E77" s="81"/>
      <c r="F77" s="150" t="s">
        <v>65</v>
      </c>
      <c r="G77" s="90"/>
      <c r="H77" s="90"/>
      <c r="I77" s="90"/>
      <c r="J77" s="150">
        <v>16</v>
      </c>
      <c r="K77" s="90"/>
      <c r="L77" s="160"/>
      <c r="M77" s="152" t="str">
        <f xml:space="preserve"> RIGHT("0"&amp;DEC2HEX(J29*64 + IF(L27="OFF",0,1)*16 + IF(L26="OFF",0,1)*8 + IF(L25="OFF",0,1)*4 + IF(L24="OFF",0,1)*2 + IF(L29="OFF",0,1)),2)</f>
        <v>9F</v>
      </c>
      <c r="N77" s="153"/>
      <c r="O77" s="154"/>
      <c r="P77" s="46"/>
      <c r="Q77" s="78" t="s">
        <v>99</v>
      </c>
      <c r="R77" s="80"/>
      <c r="S77" s="18">
        <f t="shared" si="15"/>
        <v>1</v>
      </c>
      <c r="T77" s="68"/>
      <c r="U77" s="68"/>
      <c r="V77" s="69"/>
      <c r="W77" s="19" t="str">
        <f t="shared" si="16"/>
        <v>--</v>
      </c>
      <c r="X77" s="19">
        <v>1.5</v>
      </c>
      <c r="Y77" s="19">
        <f t="shared" si="17"/>
        <v>1.5</v>
      </c>
      <c r="Z77" s="20">
        <v>0.46875</v>
      </c>
      <c r="AA77" s="20">
        <f t="shared" si="18"/>
        <v>0.46875</v>
      </c>
      <c r="AB77" s="20">
        <v>0.46875</v>
      </c>
      <c r="AC77" s="20">
        <f t="shared" si="19"/>
        <v>0.46875</v>
      </c>
      <c r="AD77" s="19">
        <v>1.5</v>
      </c>
    </row>
    <row r="78" spans="1:30" ht="20.100000000000001" customHeight="1">
      <c r="A78" s="34"/>
      <c r="B78" s="81"/>
      <c r="C78" s="81"/>
      <c r="D78" s="81"/>
      <c r="E78" s="81"/>
      <c r="F78" s="150" t="s">
        <v>66</v>
      </c>
      <c r="G78" s="90"/>
      <c r="H78" s="90"/>
      <c r="I78" s="90"/>
      <c r="J78" s="150">
        <v>17</v>
      </c>
      <c r="K78" s="90"/>
      <c r="L78" s="160"/>
      <c r="M78" s="152" t="str">
        <f xml:space="preserve"> RIGHT("0"&amp;DEC2HEX(J31*64 + IF(J49="ON",1,0)*16 + IF(J48="ON",1,0)*8 + IF(J47="ON",1,0)*4 + IF(J46="ON",1,0)*2 + IF(J50="ON",1,0)),2)</f>
        <v>42</v>
      </c>
      <c r="N78" s="153"/>
      <c r="O78" s="154"/>
      <c r="P78" s="46"/>
      <c r="Q78" s="78">
        <v>64</v>
      </c>
      <c r="R78" s="80"/>
      <c r="S78" s="18">
        <f t="shared" si="15"/>
        <v>1</v>
      </c>
      <c r="T78" s="68"/>
      <c r="U78" s="68"/>
      <c r="V78" s="69"/>
      <c r="W78" s="19" t="str">
        <f t="shared" si="16"/>
        <v>--</v>
      </c>
      <c r="X78" s="19">
        <v>1.52</v>
      </c>
      <c r="Y78" s="19">
        <f t="shared" si="17"/>
        <v>1.52</v>
      </c>
      <c r="Z78" s="20">
        <v>0.47499999999999998</v>
      </c>
      <c r="AA78" s="20">
        <f t="shared" si="18"/>
        <v>0.47499999999999998</v>
      </c>
      <c r="AB78" s="20">
        <v>0.47499999999999998</v>
      </c>
      <c r="AC78" s="20">
        <f t="shared" si="19"/>
        <v>0.47499999999999998</v>
      </c>
      <c r="AD78" s="19">
        <v>1.52</v>
      </c>
    </row>
    <row r="79" spans="1:30" ht="20.100000000000001" customHeight="1">
      <c r="A79" s="34"/>
      <c r="B79" s="81"/>
      <c r="C79" s="81"/>
      <c r="D79" s="81"/>
      <c r="E79" s="81"/>
      <c r="F79" s="150" t="s">
        <v>67</v>
      </c>
      <c r="G79" s="90"/>
      <c r="H79" s="90"/>
      <c r="I79" s="90"/>
      <c r="J79" s="150">
        <v>18</v>
      </c>
      <c r="K79" s="90"/>
      <c r="L79" s="160"/>
      <c r="M79" s="152" t="str">
        <f xml:space="preserve"> RIGHT("0"&amp;DEC2HEX(IF(L49="ON",1,0)*16 + IF(L48="ON",1,0)*8 + IF(L47="ON",1,0)*4 + IF(L46="ON",1,0)*2 + IF(L50="ON",1,0)),2)</f>
        <v>04</v>
      </c>
      <c r="N79" s="153"/>
      <c r="O79" s="154"/>
      <c r="P79" s="46"/>
      <c r="Q79" s="78" t="s">
        <v>100</v>
      </c>
      <c r="R79" s="80"/>
      <c r="S79" s="18">
        <f t="shared" si="15"/>
        <v>1</v>
      </c>
      <c r="T79" s="68"/>
      <c r="U79" s="68"/>
      <c r="V79" s="69"/>
      <c r="W79" s="19" t="str">
        <f t="shared" si="16"/>
        <v>--</v>
      </c>
      <c r="X79" s="19">
        <v>1.54</v>
      </c>
      <c r="Y79" s="19">
        <f t="shared" si="17"/>
        <v>1.54</v>
      </c>
      <c r="Z79" s="20">
        <v>0.48125000000000001</v>
      </c>
      <c r="AA79" s="20">
        <f t="shared" si="18"/>
        <v>0.48125000000000001</v>
      </c>
      <c r="AB79" s="20">
        <v>0.48125000000000001</v>
      </c>
      <c r="AC79" s="20">
        <f t="shared" si="19"/>
        <v>0.48125000000000001</v>
      </c>
      <c r="AD79" s="19">
        <v>1.54</v>
      </c>
    </row>
    <row r="80" spans="1:30" ht="20.100000000000001" customHeight="1" thickBot="1">
      <c r="A80" s="34"/>
      <c r="B80" s="83"/>
      <c r="C80" s="83"/>
      <c r="D80" s="83"/>
      <c r="E80" s="83"/>
      <c r="F80" s="161" t="s">
        <v>80</v>
      </c>
      <c r="G80" s="162"/>
      <c r="H80" s="162"/>
      <c r="I80" s="162"/>
      <c r="J80" s="161">
        <v>19</v>
      </c>
      <c r="K80" s="162"/>
      <c r="L80" s="163"/>
      <c r="M80" s="164" t="str">
        <f xml:space="preserve"> RIGHT("0"&amp;DEC2HEX(IF(J64="ON",1,0)*128 + IF(J65="ON",1,0)*64 + IF(J66="ON",1,0)*32 + (J15-0.6)*10),2)</f>
        <v>E4</v>
      </c>
      <c r="N80" s="165"/>
      <c r="O80" s="166"/>
      <c r="P80" s="46"/>
      <c r="Q80" s="79" t="s">
        <v>101</v>
      </c>
      <c r="R80" s="80"/>
      <c r="S80" s="18">
        <f t="shared" si="15"/>
        <v>1</v>
      </c>
      <c r="T80" s="68"/>
      <c r="U80" s="68"/>
      <c r="V80" s="69"/>
      <c r="W80" s="19" t="str">
        <f t="shared" si="16"/>
        <v>--</v>
      </c>
      <c r="X80" s="19">
        <v>1.56</v>
      </c>
      <c r="Y80" s="19">
        <f t="shared" si="17"/>
        <v>1.56</v>
      </c>
      <c r="Z80" s="20">
        <v>0.48749999999999999</v>
      </c>
      <c r="AA80" s="20">
        <f t="shared" si="18"/>
        <v>0.48749999999999999</v>
      </c>
      <c r="AB80" s="20">
        <v>0.48749999999999999</v>
      </c>
      <c r="AC80" s="20">
        <f t="shared" si="19"/>
        <v>0.48749999999999999</v>
      </c>
      <c r="AD80" s="19">
        <v>1.56</v>
      </c>
    </row>
    <row r="81" spans="1:33" ht="21.6" thickBot="1">
      <c r="A81" s="34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0"/>
      <c r="S81" s="18">
        <f t="shared" si="15"/>
        <v>1</v>
      </c>
      <c r="W81" s="19" t="str">
        <f t="shared" si="16"/>
        <v>--</v>
      </c>
      <c r="X81" s="19">
        <v>1.58</v>
      </c>
      <c r="Y81" s="19">
        <f t="shared" si="17"/>
        <v>1.58</v>
      </c>
      <c r="Z81" s="20">
        <v>0.49375000000000002</v>
      </c>
      <c r="AA81" s="20">
        <f t="shared" si="18"/>
        <v>0.49375000000000002</v>
      </c>
      <c r="AB81" s="20">
        <v>0.49375000000000002</v>
      </c>
      <c r="AC81" s="20">
        <f t="shared" si="19"/>
        <v>0.49375000000000002</v>
      </c>
      <c r="AD81" s="19">
        <v>1.58</v>
      </c>
    </row>
    <row r="82" spans="1:33" ht="66.599999999999994" customHeight="1" thickTop="1" thickBo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S82" s="18">
        <f t="shared" si="15"/>
        <v>1</v>
      </c>
      <c r="W82" s="19" t="str">
        <f t="shared" si="16"/>
        <v>--</v>
      </c>
      <c r="X82" s="19">
        <v>1.6</v>
      </c>
      <c r="Y82" s="19">
        <f t="shared" si="17"/>
        <v>1.6</v>
      </c>
      <c r="Z82" s="20">
        <v>0.5</v>
      </c>
      <c r="AA82" s="20">
        <f t="shared" si="18"/>
        <v>0.5</v>
      </c>
      <c r="AB82" s="20">
        <v>0.5</v>
      </c>
      <c r="AC82" s="20">
        <f t="shared" si="19"/>
        <v>0.5</v>
      </c>
      <c r="AD82" s="19">
        <v>1.6</v>
      </c>
    </row>
    <row r="83" spans="1:33" s="17" customFormat="1">
      <c r="A83" s="33">
        <f>MAX(IF(J24=0,IF(A87="OFF",0,J17),0),IF(J25=0,IF(A88="OFF",0,J18),0),IF(J26=0,IF(A89="OFF",0,J19),0),IF(J27=0,IF(A90="OFF",0,J20),0),IF(J29=0,IF(A91="OFF",0,J22),0))</f>
        <v>0.9</v>
      </c>
      <c r="B83" s="169" t="s">
        <v>75</v>
      </c>
      <c r="C83" s="169"/>
      <c r="D83" s="167" t="s">
        <v>76</v>
      </c>
      <c r="E83" s="167"/>
      <c r="F83" s="167" t="s">
        <v>68</v>
      </c>
      <c r="G83" s="167"/>
      <c r="H83" s="167" t="s">
        <v>69</v>
      </c>
      <c r="I83" s="167"/>
      <c r="J83" s="167" t="s">
        <v>70</v>
      </c>
      <c r="K83" s="167"/>
      <c r="L83" s="167" t="s">
        <v>71</v>
      </c>
      <c r="M83" s="167"/>
      <c r="N83" s="167"/>
      <c r="O83" s="167"/>
      <c r="P83" s="32"/>
      <c r="Q83" s="168"/>
      <c r="R83" s="168"/>
      <c r="S83" s="18">
        <f t="shared" si="15"/>
        <v>1</v>
      </c>
      <c r="T83" s="18">
        <f xml:space="preserve"> T82</f>
        <v>0</v>
      </c>
      <c r="U83" s="18">
        <f xml:space="preserve"> U82</f>
        <v>0</v>
      </c>
      <c r="V83" s="19">
        <v>1.62</v>
      </c>
      <c r="W83" s="19" t="str">
        <f t="shared" si="11"/>
        <v>--</v>
      </c>
      <c r="X83" s="19">
        <v>1.62</v>
      </c>
      <c r="Y83" s="19">
        <f t="shared" si="12"/>
        <v>1.62</v>
      </c>
      <c r="Z83" s="20">
        <v>0.50624999999999998</v>
      </c>
      <c r="AA83" s="20">
        <f t="shared" si="13"/>
        <v>0.50624999999999998</v>
      </c>
      <c r="AB83" s="20">
        <v>0.50624999999999998</v>
      </c>
      <c r="AC83" s="20">
        <f t="shared" si="14"/>
        <v>0.50624999999999998</v>
      </c>
      <c r="AD83" s="19">
        <v>1.62</v>
      </c>
      <c r="AE83" s="16"/>
      <c r="AF83" s="16"/>
      <c r="AG83" s="16"/>
    </row>
    <row r="84" spans="1:33" s="17" customFormat="1">
      <c r="A84" s="33">
        <f xml:space="preserve"> MAX(IF(J24=1,IF(A87="OFF",0,J17),0),IF(J25=1,IF(A88="OFF",0,J18),0),IF(J26=1,IF(A89="OFF",0,J19),0),IF(J27=1,IF(A90="OFF",0,J20),0),IF(J29=1,IF(A91="OFF",0,J22),0))</f>
        <v>1.5</v>
      </c>
      <c r="B84" s="168">
        <v>0</v>
      </c>
      <c r="C84" s="168"/>
      <c r="D84" s="168">
        <v>0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33"/>
      <c r="Q84" s="168"/>
      <c r="R84" s="168"/>
      <c r="S84" s="18">
        <f t="shared" ref="S84:U99" si="20" xml:space="preserve"> S83</f>
        <v>1</v>
      </c>
      <c r="T84" s="18">
        <f t="shared" si="20"/>
        <v>0</v>
      </c>
      <c r="U84" s="18">
        <f t="shared" si="20"/>
        <v>0</v>
      </c>
      <c r="V84" s="19">
        <v>1.64</v>
      </c>
      <c r="W84" s="19" t="str">
        <f t="shared" si="11"/>
        <v>--</v>
      </c>
      <c r="X84" s="19">
        <v>1.64</v>
      </c>
      <c r="Y84" s="19">
        <f t="shared" si="12"/>
        <v>1.64</v>
      </c>
      <c r="Z84" s="20">
        <v>0.51249999999999996</v>
      </c>
      <c r="AA84" s="20">
        <f t="shared" si="13"/>
        <v>0.51249999999999996</v>
      </c>
      <c r="AB84" s="20">
        <v>0.51249999999999996</v>
      </c>
      <c r="AC84" s="20">
        <f t="shared" si="14"/>
        <v>0.51249999999999996</v>
      </c>
      <c r="AD84" s="19">
        <v>1.64</v>
      </c>
      <c r="AE84" s="16"/>
      <c r="AF84" s="16"/>
      <c r="AG84" s="16"/>
    </row>
    <row r="85" spans="1:33" s="17" customFormat="1">
      <c r="A85" s="33">
        <f xml:space="preserve"> MAX(IF(J24=2,IF(A87="OFF",0,J17),0),IF(J25=2,IF(A88="OFF",0,J18),0),IF(J26=2,IF(A89="OFF",0,J19),0),IF(J27=2,IF(A90="OFF",0,J20),0),IF(J29=2,IF(A91="OFF",0,J22),0))</f>
        <v>3.46</v>
      </c>
      <c r="B85" s="168">
        <f xml:space="preserve"> IF(J24=0,4,IF(J24=1,4+A83+IF(A83=0,0,2),IF(J24=2,4+A83+IF(A83=0,0,2)+A84+IF(A84=0,0,2),4+A83+IF(A83=0,0,2)+A84+IF(A84=0,0,2)+A85+IF(A85=0,0,2))))</f>
        <v>10.4</v>
      </c>
      <c r="C85" s="168"/>
      <c r="D85" s="168">
        <v>0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33"/>
      <c r="Q85" s="168"/>
      <c r="R85" s="168"/>
      <c r="S85" s="18">
        <f t="shared" si="20"/>
        <v>1</v>
      </c>
      <c r="T85" s="18">
        <f t="shared" si="20"/>
        <v>0</v>
      </c>
      <c r="U85" s="18">
        <f t="shared" si="20"/>
        <v>0</v>
      </c>
      <c r="V85" s="19">
        <v>1.66</v>
      </c>
      <c r="W85" s="19" t="str">
        <f t="shared" si="11"/>
        <v>--</v>
      </c>
      <c r="X85" s="19">
        <v>1.66</v>
      </c>
      <c r="Y85" s="19">
        <f t="shared" si="12"/>
        <v>1.66</v>
      </c>
      <c r="Z85" s="20">
        <v>0.51875000000000004</v>
      </c>
      <c r="AA85" s="20">
        <f t="shared" si="13"/>
        <v>0.51875000000000004</v>
      </c>
      <c r="AB85" s="20">
        <v>0.51875000000000004</v>
      </c>
      <c r="AC85" s="20">
        <f t="shared" si="14"/>
        <v>0.51875000000000004</v>
      </c>
      <c r="AD85" s="19">
        <v>1.66</v>
      </c>
      <c r="AE85" s="16"/>
      <c r="AF85" s="16"/>
      <c r="AG85" s="16"/>
    </row>
    <row r="86" spans="1:33" s="17" customFormat="1">
      <c r="A86" s="33">
        <f xml:space="preserve"> MAX(IF(J24=3,IF(A87="OFF",0,J17),0),IF(J25=3,IF(A88="OFF",0,J18),0),IF(J26=3,IF(A89="OFF",0,J19),0),IF(J27=3,IF(A90="OFF",0,J20),0),IF(J29=3,IF(A91="OFF",0,J22),0))</f>
        <v>1.8</v>
      </c>
      <c r="B86" s="168">
        <f xml:space="preserve"> B85 + J17</f>
        <v>13.86</v>
      </c>
      <c r="C86" s="168"/>
      <c r="D86" s="168">
        <f xml:space="preserve"> IF(L24="OFF",0,J17)</f>
        <v>3.46</v>
      </c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33"/>
      <c r="Q86" s="168"/>
      <c r="R86" s="168"/>
      <c r="S86" s="18">
        <f t="shared" si="20"/>
        <v>1</v>
      </c>
      <c r="T86" s="18">
        <f t="shared" si="20"/>
        <v>0</v>
      </c>
      <c r="U86" s="18">
        <f t="shared" si="20"/>
        <v>0</v>
      </c>
      <c r="V86" s="19">
        <v>1.68</v>
      </c>
      <c r="W86" s="19" t="str">
        <f t="shared" si="11"/>
        <v>--</v>
      </c>
      <c r="X86" s="19">
        <v>1.68</v>
      </c>
      <c r="Y86" s="19">
        <f t="shared" si="12"/>
        <v>1.68</v>
      </c>
      <c r="Z86" s="20">
        <v>0.52500000000000002</v>
      </c>
      <c r="AA86" s="20">
        <f t="shared" si="13"/>
        <v>0.52500000000000002</v>
      </c>
      <c r="AB86" s="20">
        <v>0.52500000000000002</v>
      </c>
      <c r="AC86" s="20">
        <f t="shared" si="14"/>
        <v>0.52500000000000002</v>
      </c>
      <c r="AD86" s="19">
        <v>1.68</v>
      </c>
      <c r="AE86" s="16"/>
      <c r="AF86" s="16"/>
      <c r="AG86" s="16"/>
    </row>
    <row r="87" spans="1:33" s="17" customFormat="1">
      <c r="A87" s="33" t="str">
        <f xml:space="preserve"> L24</f>
        <v>ON</v>
      </c>
      <c r="B87" s="168">
        <v>25</v>
      </c>
      <c r="C87" s="168"/>
      <c r="D87" s="168">
        <f xml:space="preserve"> D86</f>
        <v>3.46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33"/>
      <c r="Q87" s="168"/>
      <c r="R87" s="168"/>
      <c r="S87" s="18">
        <f t="shared" si="20"/>
        <v>1</v>
      </c>
      <c r="T87" s="18">
        <f t="shared" si="20"/>
        <v>0</v>
      </c>
      <c r="U87" s="18">
        <f t="shared" si="20"/>
        <v>0</v>
      </c>
      <c r="V87" s="19">
        <v>1.7</v>
      </c>
      <c r="W87" s="19" t="str">
        <f t="shared" si="11"/>
        <v>--</v>
      </c>
      <c r="X87" s="19">
        <v>1.7</v>
      </c>
      <c r="Y87" s="19">
        <f t="shared" si="12"/>
        <v>1.7</v>
      </c>
      <c r="Z87" s="20">
        <v>0.53125</v>
      </c>
      <c r="AA87" s="20">
        <f t="shared" si="13"/>
        <v>0.53125</v>
      </c>
      <c r="AB87" s="20">
        <v>0.53125</v>
      </c>
      <c r="AC87" s="20">
        <f t="shared" si="14"/>
        <v>0.53125</v>
      </c>
      <c r="AD87" s="19">
        <v>1.7</v>
      </c>
      <c r="AE87" s="16"/>
      <c r="AF87" s="16"/>
      <c r="AG87" s="16"/>
    </row>
    <row r="88" spans="1:33" s="17" customFormat="1">
      <c r="A88" s="33" t="str">
        <f xml:space="preserve"> IF(N18="",L25,"OFF")</f>
        <v>ON</v>
      </c>
      <c r="B88" s="168">
        <v>0</v>
      </c>
      <c r="C88" s="168"/>
      <c r="D88" s="168"/>
      <c r="E88" s="168"/>
      <c r="F88" s="168">
        <v>0</v>
      </c>
      <c r="G88" s="168"/>
      <c r="H88" s="168"/>
      <c r="I88" s="168"/>
      <c r="J88" s="168"/>
      <c r="K88" s="168"/>
      <c r="L88" s="168"/>
      <c r="M88" s="168"/>
      <c r="N88" s="168"/>
      <c r="O88" s="168"/>
      <c r="P88" s="33"/>
      <c r="Q88" s="168"/>
      <c r="R88" s="168"/>
      <c r="S88" s="18">
        <f t="shared" si="20"/>
        <v>1</v>
      </c>
      <c r="T88" s="18">
        <f t="shared" si="20"/>
        <v>0</v>
      </c>
      <c r="U88" s="18">
        <f t="shared" si="20"/>
        <v>0</v>
      </c>
      <c r="V88" s="19">
        <v>1.72</v>
      </c>
      <c r="W88" s="19" t="str">
        <f t="shared" si="11"/>
        <v>--</v>
      </c>
      <c r="X88" s="19">
        <v>1.72</v>
      </c>
      <c r="Y88" s="19">
        <f t="shared" si="12"/>
        <v>1.72</v>
      </c>
      <c r="Z88" s="20">
        <v>0.53749999999999998</v>
      </c>
      <c r="AA88" s="20">
        <f t="shared" si="13"/>
        <v>0.53749999999999998</v>
      </c>
      <c r="AB88" s="20">
        <v>0.53749999999999998</v>
      </c>
      <c r="AC88" s="20">
        <f t="shared" si="14"/>
        <v>0.53749999999999998</v>
      </c>
      <c r="AD88" s="19">
        <v>1.72</v>
      </c>
      <c r="AE88" s="16"/>
      <c r="AF88" s="16"/>
      <c r="AG88" s="16"/>
    </row>
    <row r="89" spans="1:33" s="17" customFormat="1">
      <c r="A89" s="33" t="str">
        <f xml:space="preserve"> IF(N19="",L26,"OFF")</f>
        <v>ON</v>
      </c>
      <c r="B89" s="168">
        <f xml:space="preserve"> IF(J25=0,4,IF(J25=1,4+A83+IF(A83=0,0,2),IF(J25=2,4+A83+IF(A83=0,0,2)+A84+IF(A84=0,0,2),4+A83+IF(A83=0,0,2)+A84+IF(A84=0,0,2)+A85+IF(A85=0,0,2))))</f>
        <v>15.86</v>
      </c>
      <c r="C89" s="168"/>
      <c r="D89" s="168"/>
      <c r="E89" s="168"/>
      <c r="F89" s="168">
        <v>0</v>
      </c>
      <c r="G89" s="168"/>
      <c r="H89" s="168"/>
      <c r="I89" s="168"/>
      <c r="J89" s="168"/>
      <c r="K89" s="168"/>
      <c r="L89" s="168"/>
      <c r="M89" s="168"/>
      <c r="N89" s="168"/>
      <c r="O89" s="168"/>
      <c r="P89" s="33"/>
      <c r="Q89" s="168"/>
      <c r="R89" s="168"/>
      <c r="S89" s="18">
        <f t="shared" si="20"/>
        <v>1</v>
      </c>
      <c r="T89" s="18">
        <f t="shared" si="20"/>
        <v>0</v>
      </c>
      <c r="U89" s="18">
        <f t="shared" si="20"/>
        <v>0</v>
      </c>
      <c r="V89" s="19">
        <v>1.74</v>
      </c>
      <c r="W89" s="19" t="str">
        <f t="shared" si="11"/>
        <v>--</v>
      </c>
      <c r="X89" s="19">
        <v>1.74</v>
      </c>
      <c r="Y89" s="19">
        <f t="shared" si="12"/>
        <v>1.74</v>
      </c>
      <c r="Z89" s="20">
        <v>0.54374999999999996</v>
      </c>
      <c r="AA89" s="20">
        <f t="shared" si="13"/>
        <v>0.54374999999999996</v>
      </c>
      <c r="AB89" s="20">
        <v>0.54374999999999996</v>
      </c>
      <c r="AC89" s="20">
        <f t="shared" si="14"/>
        <v>0.54374999999999996</v>
      </c>
      <c r="AD89" s="19">
        <v>1.74</v>
      </c>
      <c r="AE89" s="16"/>
      <c r="AF89" s="16"/>
      <c r="AG89" s="16"/>
    </row>
    <row r="90" spans="1:33" s="17" customFormat="1">
      <c r="A90" s="33" t="str">
        <f xml:space="preserve"> IF(N20="",L27,"OFF")</f>
        <v>ON</v>
      </c>
      <c r="B90" s="168">
        <f xml:space="preserve"> B89 + IF(N18="",J18,0)</f>
        <v>17.66</v>
      </c>
      <c r="C90" s="168"/>
      <c r="D90" s="168"/>
      <c r="E90" s="168"/>
      <c r="F90" s="168">
        <f xml:space="preserve"> IF(L25="OFF",0,IF(N18="",J18,0))</f>
        <v>1.8</v>
      </c>
      <c r="G90" s="168"/>
      <c r="H90" s="168"/>
      <c r="I90" s="168"/>
      <c r="J90" s="168"/>
      <c r="K90" s="168"/>
      <c r="L90" s="168"/>
      <c r="M90" s="168"/>
      <c r="N90" s="168"/>
      <c r="O90" s="168"/>
      <c r="P90" s="33"/>
      <c r="Q90" s="168"/>
      <c r="R90" s="168"/>
      <c r="S90" s="18">
        <f t="shared" si="20"/>
        <v>1</v>
      </c>
      <c r="T90" s="18">
        <f t="shared" si="20"/>
        <v>0</v>
      </c>
      <c r="U90" s="18">
        <f t="shared" si="20"/>
        <v>0</v>
      </c>
      <c r="V90" s="19">
        <v>1.76</v>
      </c>
      <c r="W90" s="19" t="str">
        <f t="shared" si="11"/>
        <v>--</v>
      </c>
      <c r="X90" s="19">
        <v>1.76</v>
      </c>
      <c r="Y90" s="19">
        <f t="shared" si="12"/>
        <v>1.76</v>
      </c>
      <c r="Z90" s="20">
        <v>0.55000000000000004</v>
      </c>
      <c r="AA90" s="20">
        <f t="shared" si="13"/>
        <v>0.55000000000000004</v>
      </c>
      <c r="AB90" s="20">
        <v>0.55000000000000004</v>
      </c>
      <c r="AC90" s="20">
        <f t="shared" si="14"/>
        <v>0.55000000000000004</v>
      </c>
      <c r="AD90" s="19">
        <v>1.76</v>
      </c>
      <c r="AE90" s="16"/>
      <c r="AF90" s="16"/>
      <c r="AG90" s="16"/>
    </row>
    <row r="91" spans="1:33" s="17" customFormat="1">
      <c r="A91" s="33" t="str">
        <f>L29</f>
        <v>ON</v>
      </c>
      <c r="B91" s="168">
        <v>25</v>
      </c>
      <c r="C91" s="168"/>
      <c r="D91" s="168"/>
      <c r="E91" s="168"/>
      <c r="F91" s="168">
        <f xml:space="preserve"> F90</f>
        <v>1.8</v>
      </c>
      <c r="G91" s="168"/>
      <c r="H91" s="168"/>
      <c r="I91" s="168"/>
      <c r="J91" s="168"/>
      <c r="K91" s="168"/>
      <c r="L91" s="168"/>
      <c r="M91" s="168"/>
      <c r="N91" s="168"/>
      <c r="O91" s="168"/>
      <c r="P91" s="33"/>
      <c r="Q91" s="168"/>
      <c r="R91" s="168"/>
      <c r="S91" s="18">
        <f t="shared" si="20"/>
        <v>1</v>
      </c>
      <c r="T91" s="18">
        <f t="shared" si="20"/>
        <v>0</v>
      </c>
      <c r="U91" s="18">
        <f t="shared" si="20"/>
        <v>0</v>
      </c>
      <c r="V91" s="19">
        <v>1.78</v>
      </c>
      <c r="W91" s="19" t="str">
        <f t="shared" si="11"/>
        <v>--</v>
      </c>
      <c r="X91" s="19">
        <v>1.78</v>
      </c>
      <c r="Y91" s="19">
        <f t="shared" si="12"/>
        <v>1.78</v>
      </c>
      <c r="Z91" s="20">
        <v>0.55625000000000002</v>
      </c>
      <c r="AA91" s="20">
        <f t="shared" si="13"/>
        <v>0.55625000000000002</v>
      </c>
      <c r="AB91" s="20">
        <v>0.55625000000000002</v>
      </c>
      <c r="AC91" s="20">
        <f t="shared" si="14"/>
        <v>0.55625000000000002</v>
      </c>
      <c r="AD91" s="19">
        <v>1.78</v>
      </c>
      <c r="AE91" s="16"/>
      <c r="AF91" s="16"/>
      <c r="AG91" s="16"/>
    </row>
    <row r="92" spans="1:33" s="17" customFormat="1">
      <c r="A92" s="32" t="s">
        <v>72</v>
      </c>
      <c r="B92" s="168">
        <v>0</v>
      </c>
      <c r="C92" s="168"/>
      <c r="D92" s="168"/>
      <c r="E92" s="168"/>
      <c r="F92" s="168"/>
      <c r="G92" s="168"/>
      <c r="H92" s="168">
        <v>0</v>
      </c>
      <c r="I92" s="168"/>
      <c r="J92" s="168"/>
      <c r="K92" s="168"/>
      <c r="L92" s="168"/>
      <c r="M92" s="168"/>
      <c r="N92" s="168"/>
      <c r="O92" s="168"/>
      <c r="P92" s="33"/>
      <c r="Q92" s="168"/>
      <c r="R92" s="168"/>
      <c r="S92" s="18">
        <f t="shared" si="20"/>
        <v>1</v>
      </c>
      <c r="T92" s="18">
        <f t="shared" si="20"/>
        <v>0</v>
      </c>
      <c r="U92" s="18">
        <f t="shared" si="20"/>
        <v>0</v>
      </c>
      <c r="V92" s="19">
        <v>1.8</v>
      </c>
      <c r="W92" s="19" t="str">
        <f t="shared" si="11"/>
        <v>--</v>
      </c>
      <c r="X92" s="19">
        <v>1.8</v>
      </c>
      <c r="Y92" s="19">
        <f t="shared" si="12"/>
        <v>1.8</v>
      </c>
      <c r="Z92" s="20">
        <v>0.5625</v>
      </c>
      <c r="AA92" s="20">
        <f t="shared" si="13"/>
        <v>0.5625</v>
      </c>
      <c r="AB92" s="20">
        <v>0.5625</v>
      </c>
      <c r="AC92" s="20">
        <f t="shared" si="14"/>
        <v>0.5625</v>
      </c>
      <c r="AD92" s="19">
        <v>1.8</v>
      </c>
      <c r="AE92" s="16"/>
      <c r="AF92" s="16"/>
      <c r="AG92" s="16"/>
    </row>
    <row r="93" spans="1:33" s="17" customFormat="1">
      <c r="A93" s="33" t="str">
        <f xml:space="preserve"> IF(AND(A87="ON",J46="ON"),"ON","OFF")</f>
        <v>ON</v>
      </c>
      <c r="B93" s="168">
        <f xml:space="preserve"> IF(J29=0,4,IF(J29=1,4+A83+IF(A83=0,0,2),IF(J29=2,4+A83+IF(A83=0,0,2)+A84+IF(A84=0,0,2),4+A83+IF(A83=0,0,2)+A84+IF(A84=0,0,2)+A85+IF(A85=0,0,2))))</f>
        <v>10.4</v>
      </c>
      <c r="C93" s="168"/>
      <c r="D93" s="168"/>
      <c r="E93" s="168"/>
      <c r="F93" s="168"/>
      <c r="G93" s="168"/>
      <c r="H93" s="168">
        <v>0</v>
      </c>
      <c r="I93" s="168"/>
      <c r="J93" s="168"/>
      <c r="K93" s="168"/>
      <c r="L93" s="168"/>
      <c r="M93" s="168"/>
      <c r="N93" s="168"/>
      <c r="O93" s="168"/>
      <c r="P93" s="33"/>
      <c r="Q93" s="168"/>
      <c r="R93" s="168"/>
      <c r="S93" s="18">
        <f t="shared" si="20"/>
        <v>1</v>
      </c>
      <c r="T93" s="18">
        <f t="shared" si="20"/>
        <v>0</v>
      </c>
      <c r="U93" s="18">
        <f t="shared" si="20"/>
        <v>0</v>
      </c>
      <c r="V93" s="19">
        <v>1.82</v>
      </c>
      <c r="W93" s="19" t="str">
        <f t="shared" si="11"/>
        <v>--</v>
      </c>
      <c r="X93" s="19">
        <v>1.82</v>
      </c>
      <c r="Y93" s="19">
        <f t="shared" si="12"/>
        <v>1.82</v>
      </c>
      <c r="Z93" s="20">
        <v>0.56874999999999998</v>
      </c>
      <c r="AA93" s="20">
        <f t="shared" si="13"/>
        <v>0.56874999999999998</v>
      </c>
      <c r="AB93" s="20">
        <v>0.56874999999999998</v>
      </c>
      <c r="AC93" s="20">
        <f t="shared" si="14"/>
        <v>0.56874999999999998</v>
      </c>
      <c r="AD93" s="19">
        <v>1.82</v>
      </c>
      <c r="AE93" s="16"/>
      <c r="AF93" s="16"/>
      <c r="AG93" s="16"/>
    </row>
    <row r="94" spans="1:33" s="17" customFormat="1">
      <c r="A94" s="33" t="str">
        <f xml:space="preserve"> IF(AND(A88="ON",J47="ON"),"ON","OFF")</f>
        <v>OFF</v>
      </c>
      <c r="B94" s="168">
        <f xml:space="preserve"> B93 + J22</f>
        <v>13.74</v>
      </c>
      <c r="C94" s="168"/>
      <c r="D94" s="168"/>
      <c r="E94" s="168"/>
      <c r="F94" s="168"/>
      <c r="G94" s="168"/>
      <c r="H94" s="168">
        <f>IF(L29="OFF",0,J22)</f>
        <v>3.34</v>
      </c>
      <c r="I94" s="168"/>
      <c r="J94" s="168"/>
      <c r="K94" s="168"/>
      <c r="L94" s="168"/>
      <c r="M94" s="168"/>
      <c r="N94" s="168"/>
      <c r="O94" s="168"/>
      <c r="P94" s="33"/>
      <c r="Q94" s="168"/>
      <c r="R94" s="168"/>
      <c r="S94" s="18">
        <f t="shared" si="20"/>
        <v>1</v>
      </c>
      <c r="T94" s="18">
        <f t="shared" si="20"/>
        <v>0</v>
      </c>
      <c r="U94" s="18">
        <f t="shared" si="20"/>
        <v>0</v>
      </c>
      <c r="V94" s="19">
        <v>1.84</v>
      </c>
      <c r="W94" s="19" t="str">
        <f t="shared" si="11"/>
        <v>--</v>
      </c>
      <c r="X94" s="19">
        <v>1.84</v>
      </c>
      <c r="Y94" s="19">
        <f t="shared" si="12"/>
        <v>1.84</v>
      </c>
      <c r="Z94" s="20">
        <v>0.57499999999999996</v>
      </c>
      <c r="AA94" s="20">
        <f t="shared" si="13"/>
        <v>0.57499999999999996</v>
      </c>
      <c r="AB94" s="20">
        <v>0.57499999999999996</v>
      </c>
      <c r="AC94" s="20">
        <f t="shared" si="14"/>
        <v>0.57499999999999996</v>
      </c>
      <c r="AD94" s="19">
        <v>1.84</v>
      </c>
      <c r="AE94" s="16"/>
      <c r="AF94" s="16"/>
      <c r="AG94" s="16"/>
    </row>
    <row r="95" spans="1:33" s="17" customFormat="1">
      <c r="A95" s="33" t="str">
        <f xml:space="preserve"> IF(AND(A89="ON",J48="ON"),"ON","OFF")</f>
        <v>OFF</v>
      </c>
      <c r="B95" s="168">
        <v>25</v>
      </c>
      <c r="C95" s="168"/>
      <c r="D95" s="168"/>
      <c r="E95" s="168"/>
      <c r="F95" s="168"/>
      <c r="G95" s="168"/>
      <c r="H95" s="168">
        <f xml:space="preserve"> H94</f>
        <v>3.34</v>
      </c>
      <c r="I95" s="168"/>
      <c r="J95" s="168"/>
      <c r="K95" s="168"/>
      <c r="L95" s="168"/>
      <c r="M95" s="168"/>
      <c r="N95" s="168"/>
      <c r="O95" s="168"/>
      <c r="P95" s="33"/>
      <c r="Q95" s="168"/>
      <c r="R95" s="168"/>
      <c r="S95" s="18">
        <f t="shared" si="20"/>
        <v>1</v>
      </c>
      <c r="T95" s="18">
        <f t="shared" si="20"/>
        <v>0</v>
      </c>
      <c r="U95" s="18">
        <f t="shared" si="20"/>
        <v>0</v>
      </c>
      <c r="V95" s="19">
        <v>1.86</v>
      </c>
      <c r="W95" s="19" t="str">
        <f t="shared" si="11"/>
        <v>--</v>
      </c>
      <c r="X95" s="19">
        <v>1.86</v>
      </c>
      <c r="Y95" s="19">
        <f t="shared" si="12"/>
        <v>1.86</v>
      </c>
      <c r="Z95" s="20">
        <v>0.58125000000000004</v>
      </c>
      <c r="AA95" s="20">
        <f t="shared" si="13"/>
        <v>0.58125000000000004</v>
      </c>
      <c r="AB95" s="20">
        <v>0.58125000000000004</v>
      </c>
      <c r="AC95" s="20">
        <f t="shared" si="14"/>
        <v>0.58125000000000004</v>
      </c>
      <c r="AD95" s="19">
        <v>1.86</v>
      </c>
      <c r="AE95" s="16"/>
      <c r="AF95" s="16"/>
      <c r="AG95" s="16"/>
    </row>
    <row r="96" spans="1:33" s="17" customFormat="1">
      <c r="A96" s="33" t="str">
        <f xml:space="preserve"> IF(AND(A90="ON",J49="ON"),"ON","OFF")</f>
        <v>OFF</v>
      </c>
      <c r="B96" s="168">
        <v>0</v>
      </c>
      <c r="C96" s="168"/>
      <c r="D96" s="168"/>
      <c r="E96" s="168"/>
      <c r="F96" s="168"/>
      <c r="G96" s="168"/>
      <c r="H96" s="168"/>
      <c r="I96" s="168"/>
      <c r="J96" s="168">
        <v>0</v>
      </c>
      <c r="K96" s="168"/>
      <c r="L96" s="168"/>
      <c r="M96" s="168"/>
      <c r="N96" s="168"/>
      <c r="O96" s="168"/>
      <c r="P96" s="33"/>
      <c r="Q96" s="168"/>
      <c r="R96" s="168"/>
      <c r="S96" s="18">
        <f t="shared" si="20"/>
        <v>1</v>
      </c>
      <c r="T96" s="18">
        <f t="shared" si="20"/>
        <v>0</v>
      </c>
      <c r="U96" s="18">
        <f t="shared" si="20"/>
        <v>0</v>
      </c>
      <c r="V96" s="19">
        <v>1.88</v>
      </c>
      <c r="W96" s="19" t="str">
        <f t="shared" si="11"/>
        <v>--</v>
      </c>
      <c r="X96" s="19">
        <v>1.88</v>
      </c>
      <c r="Y96" s="19">
        <f t="shared" si="12"/>
        <v>1.88</v>
      </c>
      <c r="Z96" s="20">
        <v>0.58750000000000002</v>
      </c>
      <c r="AA96" s="20">
        <f t="shared" si="13"/>
        <v>0.58750000000000002</v>
      </c>
      <c r="AB96" s="20">
        <v>0.58750000000000002</v>
      </c>
      <c r="AC96" s="20">
        <f t="shared" si="14"/>
        <v>0.58750000000000002</v>
      </c>
      <c r="AD96" s="19">
        <v>1.88</v>
      </c>
      <c r="AE96" s="16"/>
      <c r="AF96" s="16"/>
      <c r="AG96" s="16"/>
    </row>
    <row r="97" spans="1:33" s="17" customFormat="1">
      <c r="A97" s="33" t="str">
        <f xml:space="preserve"> IF(AND(A91="ON",J50="ON"),"ON","OFF")</f>
        <v>OFF</v>
      </c>
      <c r="B97" s="168">
        <f xml:space="preserve"> IF(J26=0,4,IF(J26=1,4+A83+IF(A83=0,0,2),IF(J26=2,4+A83+IF(A83=0,0,2)+A84+IF(A84=0,0,2),4+A83+IF(A83=0,0,2)+A84+IF(A84=0,0,2)+A85+IF(A85=0,0,2))))</f>
        <v>6.9</v>
      </c>
      <c r="C97" s="168"/>
      <c r="D97" s="168"/>
      <c r="E97" s="168"/>
      <c r="F97" s="168"/>
      <c r="G97" s="168"/>
      <c r="H97" s="168"/>
      <c r="I97" s="168"/>
      <c r="J97" s="168">
        <v>0</v>
      </c>
      <c r="K97" s="168"/>
      <c r="L97" s="168"/>
      <c r="M97" s="168"/>
      <c r="N97" s="168"/>
      <c r="O97" s="168"/>
      <c r="P97" s="33"/>
      <c r="Q97" s="168"/>
      <c r="R97" s="168"/>
      <c r="S97" s="18">
        <f t="shared" si="20"/>
        <v>1</v>
      </c>
      <c r="T97" s="18">
        <f t="shared" si="20"/>
        <v>0</v>
      </c>
      <c r="U97" s="18">
        <f t="shared" si="20"/>
        <v>0</v>
      </c>
      <c r="V97" s="19">
        <v>1.9</v>
      </c>
      <c r="W97" s="19" t="str">
        <f t="shared" si="11"/>
        <v>--</v>
      </c>
      <c r="X97" s="19">
        <v>1.9</v>
      </c>
      <c r="Y97" s="19">
        <f t="shared" si="12"/>
        <v>1.9</v>
      </c>
      <c r="Z97" s="20">
        <v>0.59375</v>
      </c>
      <c r="AA97" s="20">
        <f t="shared" si="13"/>
        <v>0.59375</v>
      </c>
      <c r="AB97" s="20">
        <v>0.59375</v>
      </c>
      <c r="AC97" s="20">
        <f t="shared" si="14"/>
        <v>0.59375</v>
      </c>
      <c r="AD97" s="19">
        <v>1.9</v>
      </c>
      <c r="AE97" s="16"/>
      <c r="AF97" s="16"/>
      <c r="AG97" s="16"/>
    </row>
    <row r="98" spans="1:33" s="17" customFormat="1">
      <c r="A98" s="32" t="s">
        <v>73</v>
      </c>
      <c r="B98" s="168">
        <f xml:space="preserve"> B97 + IF(N19="",J19,0)</f>
        <v>8.4</v>
      </c>
      <c r="C98" s="168"/>
      <c r="D98" s="168"/>
      <c r="E98" s="168"/>
      <c r="F98" s="168"/>
      <c r="G98" s="168"/>
      <c r="H98" s="168"/>
      <c r="I98" s="168"/>
      <c r="J98" s="168">
        <f xml:space="preserve"> IF(L26="OFF",0,IF(N19="",J19,0))</f>
        <v>1.5</v>
      </c>
      <c r="K98" s="168"/>
      <c r="L98" s="168"/>
      <c r="M98" s="168"/>
      <c r="N98" s="168"/>
      <c r="O98" s="168"/>
      <c r="P98" s="33"/>
      <c r="Q98" s="168"/>
      <c r="R98" s="168"/>
      <c r="S98" s="18">
        <f t="shared" si="20"/>
        <v>1</v>
      </c>
      <c r="T98" s="18">
        <f t="shared" si="20"/>
        <v>0</v>
      </c>
      <c r="U98" s="18">
        <f t="shared" si="20"/>
        <v>0</v>
      </c>
      <c r="V98" s="19">
        <v>1.92</v>
      </c>
      <c r="W98" s="19" t="str">
        <f t="shared" si="11"/>
        <v>--</v>
      </c>
      <c r="X98" s="19">
        <v>1.92</v>
      </c>
      <c r="Y98" s="19">
        <f t="shared" si="12"/>
        <v>1.92</v>
      </c>
      <c r="Z98" s="20">
        <v>0.6</v>
      </c>
      <c r="AA98" s="20">
        <f t="shared" si="13"/>
        <v>0.6</v>
      </c>
      <c r="AB98" s="20">
        <v>0.6</v>
      </c>
      <c r="AC98" s="20">
        <f t="shared" si="14"/>
        <v>0.6</v>
      </c>
      <c r="AD98" s="19">
        <v>1.92</v>
      </c>
      <c r="AE98" s="16"/>
      <c r="AF98" s="16"/>
      <c r="AG98" s="16"/>
    </row>
    <row r="99" spans="1:33" s="17" customFormat="1">
      <c r="A99" s="33" t="str">
        <f xml:space="preserve"> IF(AND(A87="ON",L46="ON"),"ON","OFF")</f>
        <v>OFF</v>
      </c>
      <c r="B99" s="168">
        <v>25</v>
      </c>
      <c r="C99" s="168"/>
      <c r="D99" s="168"/>
      <c r="E99" s="168"/>
      <c r="F99" s="168"/>
      <c r="G99" s="168"/>
      <c r="H99" s="168"/>
      <c r="I99" s="168"/>
      <c r="J99" s="168">
        <f xml:space="preserve"> J98</f>
        <v>1.5</v>
      </c>
      <c r="K99" s="168"/>
      <c r="L99" s="168"/>
      <c r="M99" s="168"/>
      <c r="N99" s="168"/>
      <c r="O99" s="168"/>
      <c r="P99" s="33"/>
      <c r="Q99" s="168"/>
      <c r="R99" s="168"/>
      <c r="S99" s="18">
        <f t="shared" si="20"/>
        <v>1</v>
      </c>
      <c r="T99" s="18">
        <f t="shared" si="20"/>
        <v>0</v>
      </c>
      <c r="U99" s="18">
        <f t="shared" si="20"/>
        <v>0</v>
      </c>
      <c r="V99" s="19">
        <v>1.94</v>
      </c>
      <c r="W99" s="19" t="str">
        <f t="shared" si="11"/>
        <v>--</v>
      </c>
      <c r="X99" s="19">
        <v>1.94</v>
      </c>
      <c r="Y99" s="19">
        <f t="shared" si="12"/>
        <v>1.94</v>
      </c>
      <c r="Z99" s="20">
        <v>0.60624999999999996</v>
      </c>
      <c r="AA99" s="20">
        <f t="shared" si="13"/>
        <v>0.60624999999999996</v>
      </c>
      <c r="AB99" s="20">
        <v>0.60624999999999996</v>
      </c>
      <c r="AC99" s="20">
        <f t="shared" si="14"/>
        <v>0.60624999999999996</v>
      </c>
      <c r="AD99" s="19">
        <v>1.94</v>
      </c>
      <c r="AE99" s="16"/>
      <c r="AF99" s="16"/>
      <c r="AG99" s="16"/>
    </row>
    <row r="100" spans="1:33" s="17" customFormat="1">
      <c r="A100" s="33" t="str">
        <f xml:space="preserve"> IF(AND(A88="ON",L47="ON"),"ON","OFF")</f>
        <v>ON</v>
      </c>
      <c r="B100" s="168">
        <v>0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>
        <v>0</v>
      </c>
      <c r="M100" s="168"/>
      <c r="N100" s="168"/>
      <c r="O100" s="168"/>
      <c r="P100" s="33"/>
      <c r="Q100" s="168"/>
      <c r="R100" s="168"/>
      <c r="S100" s="18">
        <f t="shared" ref="S100:U115" si="21" xml:space="preserve"> S99</f>
        <v>1</v>
      </c>
      <c r="T100" s="18">
        <f t="shared" si="21"/>
        <v>0</v>
      </c>
      <c r="U100" s="18">
        <f t="shared" si="21"/>
        <v>0</v>
      </c>
      <c r="V100" s="19">
        <v>1.96</v>
      </c>
      <c r="W100" s="19" t="str">
        <f t="shared" si="11"/>
        <v>--</v>
      </c>
      <c r="X100" s="19">
        <v>1.96</v>
      </c>
      <c r="Y100" s="19">
        <f t="shared" si="12"/>
        <v>1.96</v>
      </c>
      <c r="Z100" s="20">
        <v>0.61250000000000004</v>
      </c>
      <c r="AA100" s="20">
        <f t="shared" si="13"/>
        <v>0.61250000000000004</v>
      </c>
      <c r="AB100" s="20">
        <v>0.61250000000000004</v>
      </c>
      <c r="AC100" s="20">
        <f t="shared" si="14"/>
        <v>0.61250000000000004</v>
      </c>
      <c r="AD100" s="19">
        <v>1.96</v>
      </c>
      <c r="AE100" s="16"/>
      <c r="AF100" s="16"/>
      <c r="AG100" s="16"/>
    </row>
    <row r="101" spans="1:33" s="17" customFormat="1">
      <c r="A101" s="33" t="str">
        <f xml:space="preserve"> IF(AND(A89="ON",L48="ON"),"ON","OFF")</f>
        <v>OFF</v>
      </c>
      <c r="B101" s="168">
        <f xml:space="preserve"> IF(J27=0,4,IF(J27=1,4+A83+IF(A83=0,0,2),IF(J27=2,4+A83+IF(A83=0,0,2)+A84+IF(A84=0,0,2),4+A83+IF(A83=0,0,2)+A84+IF(A84=0,0,2)+A85+IF(A85=0,0,2))))</f>
        <v>4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>
        <v>0</v>
      </c>
      <c r="M101" s="168"/>
      <c r="N101" s="168"/>
      <c r="O101" s="168"/>
      <c r="P101" s="33"/>
      <c r="Q101" s="168"/>
      <c r="R101" s="168"/>
      <c r="S101" s="18">
        <f t="shared" si="21"/>
        <v>1</v>
      </c>
      <c r="T101" s="18">
        <f t="shared" si="21"/>
        <v>0</v>
      </c>
      <c r="U101" s="18">
        <f t="shared" si="21"/>
        <v>0</v>
      </c>
      <c r="V101" s="19">
        <v>1.98</v>
      </c>
      <c r="W101" s="19" t="str">
        <f t="shared" si="11"/>
        <v>--</v>
      </c>
      <c r="X101" s="19">
        <v>1.98</v>
      </c>
      <c r="Y101" s="19">
        <f t="shared" si="12"/>
        <v>1.98</v>
      </c>
      <c r="Z101" s="20">
        <v>0.61875000000000002</v>
      </c>
      <c r="AA101" s="20">
        <f t="shared" si="13"/>
        <v>0.61875000000000002</v>
      </c>
      <c r="AB101" s="20">
        <v>0.61875000000000002</v>
      </c>
      <c r="AC101" s="20">
        <f t="shared" si="14"/>
        <v>0.61875000000000002</v>
      </c>
      <c r="AD101" s="19">
        <v>1.98</v>
      </c>
      <c r="AE101" s="16"/>
      <c r="AF101" s="16"/>
      <c r="AG101" s="16"/>
    </row>
    <row r="102" spans="1:33" s="17" customFormat="1">
      <c r="A102" s="33" t="str">
        <f xml:space="preserve"> IF(AND(A90="ON",L49="ON"),"ON","OFF")</f>
        <v>OFF</v>
      </c>
      <c r="B102" s="168">
        <f xml:space="preserve"> B101 + IF(N20="",J20,0)</f>
        <v>4.9000000000000004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>
        <f xml:space="preserve"> IF(L27="OFF",0,IF(N20="",J20,0))</f>
        <v>0.9</v>
      </c>
      <c r="M102" s="168"/>
      <c r="N102" s="168"/>
      <c r="O102" s="168"/>
      <c r="P102" s="33"/>
      <c r="Q102" s="168"/>
      <c r="R102" s="168"/>
      <c r="S102" s="18">
        <f t="shared" si="21"/>
        <v>1</v>
      </c>
      <c r="T102" s="18">
        <f t="shared" si="21"/>
        <v>0</v>
      </c>
      <c r="U102" s="18">
        <f t="shared" si="21"/>
        <v>0</v>
      </c>
      <c r="V102" s="19">
        <v>2</v>
      </c>
      <c r="W102" s="19" t="str">
        <f t="shared" si="11"/>
        <v>--</v>
      </c>
      <c r="X102" s="19">
        <v>2</v>
      </c>
      <c r="Y102" s="19">
        <f t="shared" si="12"/>
        <v>2</v>
      </c>
      <c r="Z102" s="20">
        <v>0.625</v>
      </c>
      <c r="AA102" s="20">
        <f t="shared" si="13"/>
        <v>0.625</v>
      </c>
      <c r="AB102" s="20">
        <v>0.625</v>
      </c>
      <c r="AC102" s="20">
        <f t="shared" si="14"/>
        <v>0.625</v>
      </c>
      <c r="AD102" s="19">
        <v>2</v>
      </c>
      <c r="AE102" s="16"/>
      <c r="AF102" s="16"/>
      <c r="AG102" s="16"/>
    </row>
    <row r="103" spans="1:33" s="17" customFormat="1">
      <c r="A103" s="33" t="str">
        <f xml:space="preserve"> IF(AND(A91="ON",L50="ON"),"ON","OFF")</f>
        <v>OFF</v>
      </c>
      <c r="B103" s="168">
        <v>25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>
        <f xml:space="preserve"> L102</f>
        <v>0.9</v>
      </c>
      <c r="M103" s="168"/>
      <c r="N103" s="168"/>
      <c r="O103" s="168"/>
      <c r="P103" s="33"/>
      <c r="Q103" s="168"/>
      <c r="R103" s="168"/>
      <c r="S103" s="18">
        <f t="shared" si="21"/>
        <v>1</v>
      </c>
      <c r="T103" s="18">
        <f t="shared" si="21"/>
        <v>0</v>
      </c>
      <c r="U103" s="18">
        <f t="shared" si="21"/>
        <v>0</v>
      </c>
      <c r="V103" s="19">
        <v>2.02</v>
      </c>
      <c r="W103" s="19" t="str">
        <f t="shared" si="11"/>
        <v>--</v>
      </c>
      <c r="X103" s="19">
        <v>2.02</v>
      </c>
      <c r="Y103" s="19">
        <f t="shared" si="12"/>
        <v>2.02</v>
      </c>
      <c r="Z103" s="20">
        <v>0.63124999999999998</v>
      </c>
      <c r="AA103" s="20">
        <f t="shared" si="13"/>
        <v>0.63124999999999998</v>
      </c>
      <c r="AB103" s="20">
        <v>0.63124999999999998</v>
      </c>
      <c r="AC103" s="20">
        <f t="shared" si="14"/>
        <v>0.63124999999999998</v>
      </c>
      <c r="AD103" s="19">
        <v>2.02</v>
      </c>
      <c r="AE103" s="16"/>
      <c r="AF103" s="16"/>
      <c r="AG103" s="16"/>
    </row>
    <row r="104" spans="1:33" s="17" customFormat="1">
      <c r="A104" s="29"/>
      <c r="B104" s="32" t="s">
        <v>75</v>
      </c>
      <c r="C104" s="32"/>
      <c r="D104" s="167" t="s">
        <v>72</v>
      </c>
      <c r="E104" s="167"/>
      <c r="F104" s="167" t="s">
        <v>73</v>
      </c>
      <c r="G104" s="167"/>
      <c r="H104" s="168"/>
      <c r="I104" s="168"/>
      <c r="J104" s="168"/>
      <c r="K104" s="168"/>
      <c r="L104" s="168"/>
      <c r="M104" s="168"/>
      <c r="N104" s="168"/>
      <c r="O104" s="168"/>
      <c r="P104" s="33"/>
      <c r="Q104" s="168"/>
      <c r="R104" s="168"/>
      <c r="S104" s="18">
        <f t="shared" si="21"/>
        <v>1</v>
      </c>
      <c r="T104" s="18">
        <f t="shared" si="21"/>
        <v>0</v>
      </c>
      <c r="U104" s="18">
        <f t="shared" si="21"/>
        <v>0</v>
      </c>
      <c r="V104" s="19">
        <v>2.04</v>
      </c>
      <c r="W104" s="19" t="str">
        <f t="shared" si="11"/>
        <v>--</v>
      </c>
      <c r="X104" s="19">
        <v>2.04</v>
      </c>
      <c r="Y104" s="19">
        <f t="shared" si="12"/>
        <v>2.04</v>
      </c>
      <c r="Z104" s="20">
        <v>0.63749999999999996</v>
      </c>
      <c r="AA104" s="20">
        <f t="shared" si="13"/>
        <v>0.63749999999999996</v>
      </c>
      <c r="AB104" s="20">
        <v>0.63749999999999996</v>
      </c>
      <c r="AC104" s="20">
        <f t="shared" si="14"/>
        <v>0.63749999999999996</v>
      </c>
      <c r="AD104" s="19">
        <v>2.04</v>
      </c>
      <c r="AE104" s="16"/>
      <c r="AF104" s="16"/>
      <c r="AG104" s="16"/>
    </row>
    <row r="105" spans="1:33" s="17" customFormat="1">
      <c r="A105" s="30"/>
      <c r="B105" s="168">
        <v>0</v>
      </c>
      <c r="C105" s="170"/>
      <c r="D105" s="168">
        <v>0</v>
      </c>
      <c r="E105" s="168"/>
      <c r="F105" s="168"/>
      <c r="G105" s="168"/>
      <c r="H105" s="30"/>
      <c r="I105" s="30"/>
      <c r="J105" s="30"/>
      <c r="K105" s="30"/>
      <c r="L105" s="33"/>
      <c r="M105" s="33"/>
      <c r="N105" s="168"/>
      <c r="O105" s="168"/>
      <c r="P105" s="33"/>
      <c r="Q105" s="168"/>
      <c r="R105" s="168"/>
      <c r="S105" s="18">
        <f t="shared" si="21"/>
        <v>1</v>
      </c>
      <c r="T105" s="18">
        <f t="shared" si="21"/>
        <v>0</v>
      </c>
      <c r="U105" s="18">
        <f t="shared" si="21"/>
        <v>0</v>
      </c>
      <c r="V105" s="19">
        <v>2.06</v>
      </c>
      <c r="W105" s="19" t="str">
        <f t="shared" si="11"/>
        <v>--</v>
      </c>
      <c r="X105" s="19">
        <v>2.06</v>
      </c>
      <c r="Y105" s="19">
        <f t="shared" si="12"/>
        <v>2.06</v>
      </c>
      <c r="Z105" s="20">
        <v>0.64375000000000004</v>
      </c>
      <c r="AA105" s="20">
        <f t="shared" si="13"/>
        <v>0.64375000000000004</v>
      </c>
      <c r="AB105" s="20">
        <v>0.64375000000000004</v>
      </c>
      <c r="AC105" s="20">
        <f t="shared" si="14"/>
        <v>0.64375000000000004</v>
      </c>
      <c r="AD105" s="19">
        <v>2.06</v>
      </c>
      <c r="AE105" s="16"/>
      <c r="AF105" s="16"/>
      <c r="AG105" s="16"/>
    </row>
    <row r="106" spans="1:33" s="17" customFormat="1">
      <c r="A106" s="30" t="s">
        <v>103</v>
      </c>
      <c r="B106" s="168">
        <f xml:space="preserve"> MAX(IF(A96="ON",B102+2,0),IF(A95="ON",B98+2,0),IF(A94="ON",B90+2,0),IF(A93="ON",B86+2,0),IF(A97="ON",B94+2,0))</f>
        <v>15.86</v>
      </c>
      <c r="C106" s="170"/>
      <c r="D106" s="168">
        <v>0</v>
      </c>
      <c r="E106" s="168"/>
      <c r="F106" s="168"/>
      <c r="G106" s="168"/>
      <c r="H106" s="30"/>
      <c r="I106" s="30"/>
      <c r="J106" s="30"/>
      <c r="K106" s="30"/>
      <c r="L106" s="30"/>
      <c r="M106" s="30"/>
      <c r="N106" s="168"/>
      <c r="O106" s="168"/>
      <c r="P106" s="33"/>
      <c r="Q106" s="168"/>
      <c r="R106" s="168"/>
      <c r="S106" s="18">
        <f t="shared" si="21"/>
        <v>1</v>
      </c>
      <c r="T106" s="18">
        <f t="shared" si="21"/>
        <v>0</v>
      </c>
      <c r="U106" s="18">
        <f t="shared" si="21"/>
        <v>0</v>
      </c>
      <c r="V106" s="19">
        <v>2.08</v>
      </c>
      <c r="W106" s="19" t="str">
        <f t="shared" si="11"/>
        <v>--</v>
      </c>
      <c r="X106" s="19">
        <v>2.08</v>
      </c>
      <c r="Y106" s="19">
        <f t="shared" si="12"/>
        <v>2.08</v>
      </c>
      <c r="Z106" s="20">
        <v>0.65</v>
      </c>
      <c r="AA106" s="20">
        <f t="shared" si="13"/>
        <v>0.65</v>
      </c>
      <c r="AB106" s="20">
        <v>0.65</v>
      </c>
      <c r="AC106" s="20">
        <f t="shared" si="14"/>
        <v>0.65</v>
      </c>
      <c r="AD106" s="19">
        <v>2.08</v>
      </c>
      <c r="AE106" s="16"/>
      <c r="AF106" s="16"/>
      <c r="AG106" s="16"/>
    </row>
    <row r="107" spans="1:33" s="17" customFormat="1">
      <c r="A107" s="30"/>
      <c r="B107" s="168">
        <f xml:space="preserve"> B106</f>
        <v>15.86</v>
      </c>
      <c r="C107" s="170"/>
      <c r="D107" s="168">
        <f xml:space="preserve"> IF(B106=0,0,5)</f>
        <v>5</v>
      </c>
      <c r="E107" s="168"/>
      <c r="F107" s="168"/>
      <c r="G107" s="168"/>
      <c r="H107" s="30"/>
      <c r="I107" s="30"/>
      <c r="J107" s="30"/>
      <c r="K107" s="30"/>
      <c r="L107" s="30"/>
      <c r="M107" s="30"/>
      <c r="N107" s="168"/>
      <c r="O107" s="168"/>
      <c r="P107" s="33"/>
      <c r="Q107" s="168"/>
      <c r="R107" s="168"/>
      <c r="S107" s="18">
        <f t="shared" si="21"/>
        <v>1</v>
      </c>
      <c r="T107" s="18">
        <f t="shared" si="21"/>
        <v>0</v>
      </c>
      <c r="U107" s="18">
        <f t="shared" si="21"/>
        <v>0</v>
      </c>
      <c r="V107" s="19">
        <v>2.1</v>
      </c>
      <c r="W107" s="19" t="str">
        <f t="shared" si="11"/>
        <v>--</v>
      </c>
      <c r="X107" s="19">
        <v>2.1</v>
      </c>
      <c r="Y107" s="19">
        <f t="shared" si="12"/>
        <v>2.1</v>
      </c>
      <c r="Z107" s="20">
        <v>0.65625</v>
      </c>
      <c r="AA107" s="20">
        <f t="shared" si="13"/>
        <v>0.65625</v>
      </c>
      <c r="AB107" s="20">
        <v>0.65625</v>
      </c>
      <c r="AC107" s="20">
        <f t="shared" si="14"/>
        <v>0.65625</v>
      </c>
      <c r="AD107" s="19">
        <v>2.1</v>
      </c>
      <c r="AE107" s="16"/>
      <c r="AF107" s="16"/>
      <c r="AG107" s="16"/>
    </row>
    <row r="108" spans="1:33" s="17" customFormat="1">
      <c r="B108" s="168">
        <v>25</v>
      </c>
      <c r="C108" s="170"/>
      <c r="D108" s="168">
        <f xml:space="preserve"> D107</f>
        <v>5</v>
      </c>
      <c r="E108" s="168"/>
      <c r="F108" s="168"/>
      <c r="G108" s="168"/>
      <c r="N108" s="168"/>
      <c r="O108" s="168"/>
      <c r="P108" s="33"/>
      <c r="Q108" s="168"/>
      <c r="R108" s="168"/>
      <c r="S108" s="18">
        <f t="shared" si="21"/>
        <v>1</v>
      </c>
      <c r="T108" s="18">
        <f t="shared" si="21"/>
        <v>0</v>
      </c>
      <c r="U108" s="18">
        <f t="shared" si="21"/>
        <v>0</v>
      </c>
      <c r="V108" s="19">
        <v>2.12</v>
      </c>
      <c r="W108" s="19" t="str">
        <f t="shared" si="11"/>
        <v>--</v>
      </c>
      <c r="X108" s="19">
        <v>2.12</v>
      </c>
      <c r="Y108" s="19">
        <f t="shared" si="12"/>
        <v>2.12</v>
      </c>
      <c r="Z108" s="20">
        <v>0.66249999999999998</v>
      </c>
      <c r="AA108" s="20">
        <f t="shared" si="13"/>
        <v>0.66249999999999998</v>
      </c>
      <c r="AB108" s="20">
        <v>0.66249999999999998</v>
      </c>
      <c r="AC108" s="20">
        <f t="shared" si="14"/>
        <v>0.66249999999999998</v>
      </c>
      <c r="AD108" s="19">
        <v>2.12</v>
      </c>
      <c r="AE108" s="16"/>
      <c r="AF108" s="16"/>
      <c r="AG108" s="16"/>
    </row>
    <row r="109" spans="1:33" s="17" customFormat="1">
      <c r="B109" s="168">
        <v>0</v>
      </c>
      <c r="C109" s="170"/>
      <c r="D109" s="168"/>
      <c r="E109" s="168"/>
      <c r="F109" s="168">
        <v>0</v>
      </c>
      <c r="G109" s="168"/>
      <c r="N109" s="168"/>
      <c r="O109" s="168"/>
      <c r="P109" s="33"/>
      <c r="Q109" s="168"/>
      <c r="R109" s="168"/>
      <c r="S109" s="18">
        <f t="shared" si="21"/>
        <v>1</v>
      </c>
      <c r="T109" s="18">
        <f t="shared" si="21"/>
        <v>0</v>
      </c>
      <c r="U109" s="18">
        <f t="shared" si="21"/>
        <v>0</v>
      </c>
      <c r="V109" s="19">
        <v>2.14</v>
      </c>
      <c r="W109" s="19" t="str">
        <f t="shared" si="11"/>
        <v>--</v>
      </c>
      <c r="X109" s="19">
        <v>2.14</v>
      </c>
      <c r="Y109" s="19">
        <f t="shared" si="12"/>
        <v>2.14</v>
      </c>
      <c r="Z109" s="20">
        <v>0.66874999999999996</v>
      </c>
      <c r="AA109" s="20">
        <f t="shared" si="13"/>
        <v>0.66874999999999996</v>
      </c>
      <c r="AB109" s="20">
        <v>0.66874999999999996</v>
      </c>
      <c r="AC109" s="20">
        <f t="shared" si="14"/>
        <v>0.66874999999999996</v>
      </c>
      <c r="AD109" s="19">
        <v>2.14</v>
      </c>
      <c r="AE109" s="16"/>
      <c r="AF109" s="16"/>
      <c r="AG109" s="16"/>
    </row>
    <row r="110" spans="1:33" s="17" customFormat="1">
      <c r="B110" s="168">
        <f xml:space="preserve"> MAX(IF(A102="ON",B102+2,0),IF(A101="ON",B98+2,0),IF(A100="ON",B90+2,0),IF(A99="ON",B86+2,0),IF(A103="ON",B94+2,0))</f>
        <v>19.66</v>
      </c>
      <c r="C110" s="170"/>
      <c r="D110" s="168"/>
      <c r="E110" s="168"/>
      <c r="F110" s="168">
        <v>0</v>
      </c>
      <c r="G110" s="168"/>
      <c r="N110" s="168"/>
      <c r="O110" s="168"/>
      <c r="P110" s="33"/>
      <c r="Q110" s="168"/>
      <c r="R110" s="168"/>
      <c r="S110" s="18">
        <f t="shared" si="21"/>
        <v>1</v>
      </c>
      <c r="T110" s="18">
        <f t="shared" si="21"/>
        <v>0</v>
      </c>
      <c r="U110" s="18">
        <f t="shared" si="21"/>
        <v>0</v>
      </c>
      <c r="V110" s="19">
        <v>2.16</v>
      </c>
      <c r="W110" s="19" t="str">
        <f t="shared" si="11"/>
        <v>--</v>
      </c>
      <c r="X110" s="19">
        <v>2.16</v>
      </c>
      <c r="Y110" s="19">
        <f t="shared" si="12"/>
        <v>2.16</v>
      </c>
      <c r="Z110" s="20">
        <v>0.67500000000000004</v>
      </c>
      <c r="AA110" s="20">
        <f t="shared" si="13"/>
        <v>0.67500000000000004</v>
      </c>
      <c r="AB110" s="20">
        <v>0.67500000000000004</v>
      </c>
      <c r="AC110" s="20">
        <f t="shared" si="14"/>
        <v>0.67500000000000004</v>
      </c>
      <c r="AD110" s="19">
        <v>2.16</v>
      </c>
      <c r="AE110" s="16"/>
      <c r="AF110" s="16"/>
      <c r="AG110" s="16"/>
    </row>
    <row r="111" spans="1:33" s="17" customFormat="1">
      <c r="B111" s="168">
        <f xml:space="preserve"> B110</f>
        <v>19.66</v>
      </c>
      <c r="C111" s="170"/>
      <c r="D111" s="168"/>
      <c r="E111" s="168"/>
      <c r="F111" s="168">
        <f xml:space="preserve"> IF(B110=0,0,5)</f>
        <v>5</v>
      </c>
      <c r="G111" s="168"/>
      <c r="N111" s="168"/>
      <c r="O111" s="168"/>
      <c r="P111" s="33"/>
      <c r="Q111" s="168"/>
      <c r="R111" s="168"/>
      <c r="S111" s="18">
        <f t="shared" si="21"/>
        <v>1</v>
      </c>
      <c r="T111" s="18">
        <f t="shared" si="21"/>
        <v>0</v>
      </c>
      <c r="U111" s="18">
        <f t="shared" si="21"/>
        <v>0</v>
      </c>
      <c r="V111" s="19">
        <v>2.1800000000000002</v>
      </c>
      <c r="W111" s="19" t="str">
        <f t="shared" si="11"/>
        <v>--</v>
      </c>
      <c r="X111" s="19">
        <v>2.1800000000000002</v>
      </c>
      <c r="Y111" s="19">
        <f t="shared" si="12"/>
        <v>2.1800000000000002</v>
      </c>
      <c r="Z111" s="20">
        <v>0.68125000000000002</v>
      </c>
      <c r="AA111" s="20">
        <f t="shared" si="13"/>
        <v>0.68125000000000002</v>
      </c>
      <c r="AB111" s="20">
        <v>0.68125000000000002</v>
      </c>
      <c r="AC111" s="20">
        <f t="shared" si="14"/>
        <v>0.68125000000000002</v>
      </c>
      <c r="AD111" s="19">
        <v>2.1800000000000002</v>
      </c>
      <c r="AE111" s="16"/>
      <c r="AF111" s="16"/>
      <c r="AG111" s="16"/>
    </row>
    <row r="112" spans="1:33" s="17" customFormat="1">
      <c r="B112" s="168">
        <v>25</v>
      </c>
      <c r="C112" s="170"/>
      <c r="D112" s="168"/>
      <c r="E112" s="168"/>
      <c r="F112" s="168">
        <f xml:space="preserve"> F111</f>
        <v>5</v>
      </c>
      <c r="G112" s="168"/>
      <c r="N112" s="168"/>
      <c r="O112" s="168"/>
      <c r="P112" s="33"/>
      <c r="Q112" s="168"/>
      <c r="R112" s="168"/>
      <c r="S112" s="18">
        <f t="shared" si="21"/>
        <v>1</v>
      </c>
      <c r="T112" s="18">
        <f t="shared" si="21"/>
        <v>0</v>
      </c>
      <c r="U112" s="18">
        <f t="shared" si="21"/>
        <v>0</v>
      </c>
      <c r="V112" s="19">
        <v>2.2000000000000002</v>
      </c>
      <c r="W112" s="19" t="str">
        <f t="shared" si="11"/>
        <v>--</v>
      </c>
      <c r="X112" s="19">
        <v>2.2000000000000002</v>
      </c>
      <c r="Y112" s="19">
        <f t="shared" si="12"/>
        <v>2.2000000000000002</v>
      </c>
      <c r="Z112" s="20">
        <v>0.6875</v>
      </c>
      <c r="AA112" s="20">
        <f t="shared" si="13"/>
        <v>0.6875</v>
      </c>
      <c r="AB112" s="20">
        <v>0.6875</v>
      </c>
      <c r="AC112" s="20">
        <f t="shared" si="14"/>
        <v>0.6875</v>
      </c>
      <c r="AD112" s="19">
        <v>2.2000000000000002</v>
      </c>
      <c r="AE112" s="16"/>
      <c r="AF112" s="16"/>
      <c r="AG112" s="16"/>
    </row>
    <row r="113" spans="1:40" s="16" customFormat="1">
      <c r="A113" s="17"/>
      <c r="B113" s="168"/>
      <c r="C113" s="16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68"/>
      <c r="O113" s="168"/>
      <c r="P113" s="33"/>
      <c r="Q113" s="171"/>
      <c r="R113" s="171"/>
      <c r="S113" s="18">
        <f t="shared" si="21"/>
        <v>1</v>
      </c>
      <c r="T113" s="18">
        <f t="shared" si="21"/>
        <v>0</v>
      </c>
      <c r="U113" s="18">
        <f t="shared" si="21"/>
        <v>0</v>
      </c>
      <c r="V113" s="19">
        <v>2.2200000000000002</v>
      </c>
      <c r="W113" s="19" t="str">
        <f t="shared" si="11"/>
        <v>--</v>
      </c>
      <c r="X113" s="19">
        <v>2.2200000000000002</v>
      </c>
      <c r="Y113" s="19">
        <f t="shared" si="12"/>
        <v>2.2200000000000002</v>
      </c>
      <c r="Z113" s="20">
        <v>0.69374999999999998</v>
      </c>
      <c r="AA113" s="20">
        <f t="shared" si="13"/>
        <v>0.69374999999999998</v>
      </c>
      <c r="AB113" s="20">
        <v>0.69374999999999998</v>
      </c>
      <c r="AC113" s="20">
        <f t="shared" si="14"/>
        <v>0.69374999999999998</v>
      </c>
      <c r="AD113" s="19">
        <v>2.2200000000000002</v>
      </c>
      <c r="AH113" s="17"/>
      <c r="AI113" s="17"/>
      <c r="AJ113" s="17"/>
      <c r="AK113" s="17"/>
      <c r="AL113" s="17"/>
      <c r="AM113" s="17"/>
      <c r="AN113" s="17"/>
    </row>
    <row r="114" spans="1:40" s="16" customForma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18">
        <f t="shared" si="21"/>
        <v>1</v>
      </c>
      <c r="T114" s="18">
        <f t="shared" si="21"/>
        <v>0</v>
      </c>
      <c r="U114" s="18">
        <f t="shared" si="21"/>
        <v>0</v>
      </c>
      <c r="V114" s="19">
        <v>2.2400000000000002</v>
      </c>
      <c r="W114" s="19" t="str">
        <f t="shared" si="11"/>
        <v>--</v>
      </c>
      <c r="X114" s="19">
        <v>2.2400000000000002</v>
      </c>
      <c r="Y114" s="19">
        <f t="shared" si="12"/>
        <v>2.2400000000000002</v>
      </c>
      <c r="Z114" s="20">
        <v>0.7</v>
      </c>
      <c r="AA114" s="20">
        <f t="shared" si="13"/>
        <v>0.7</v>
      </c>
      <c r="AB114" s="20">
        <v>0.7</v>
      </c>
      <c r="AC114" s="20">
        <f t="shared" si="14"/>
        <v>0.7</v>
      </c>
      <c r="AD114" s="19">
        <v>2.2400000000000002</v>
      </c>
      <c r="AH114" s="17"/>
      <c r="AI114" s="17"/>
      <c r="AJ114" s="17"/>
      <c r="AK114" s="17"/>
      <c r="AL114" s="17"/>
      <c r="AM114" s="17"/>
      <c r="AN114" s="17"/>
    </row>
    <row r="115" spans="1:40" s="16" customForma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>
        <f t="shared" si="21"/>
        <v>1</v>
      </c>
      <c r="T115" s="18">
        <f t="shared" si="21"/>
        <v>0</v>
      </c>
      <c r="U115" s="18">
        <f t="shared" si="21"/>
        <v>0</v>
      </c>
      <c r="V115" s="19">
        <v>2.2599999999999998</v>
      </c>
      <c r="W115" s="19" t="str">
        <f t="shared" si="11"/>
        <v>--</v>
      </c>
      <c r="X115" s="19">
        <v>2.2599999999999998</v>
      </c>
      <c r="Y115" s="19">
        <f t="shared" si="12"/>
        <v>2.2599999999999998</v>
      </c>
      <c r="Z115" s="20">
        <v>0.70625000000000004</v>
      </c>
      <c r="AA115" s="20">
        <f t="shared" si="13"/>
        <v>0.70625000000000004</v>
      </c>
      <c r="AB115" s="20">
        <v>0.70625000000000004</v>
      </c>
      <c r="AC115" s="20">
        <f t="shared" si="14"/>
        <v>0.70625000000000004</v>
      </c>
      <c r="AD115" s="19">
        <v>2.2599999999999998</v>
      </c>
      <c r="AH115" s="17"/>
      <c r="AI115" s="17"/>
      <c r="AJ115" s="17"/>
      <c r="AK115" s="17"/>
      <c r="AL115" s="17"/>
      <c r="AM115" s="17"/>
      <c r="AN115" s="17"/>
    </row>
    <row r="116" spans="1:40" s="16" customForma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>
        <f t="shared" ref="S116:U131" si="22" xml:space="preserve"> S115</f>
        <v>1</v>
      </c>
      <c r="T116" s="18">
        <f t="shared" si="22"/>
        <v>0</v>
      </c>
      <c r="U116" s="18">
        <f t="shared" si="22"/>
        <v>0</v>
      </c>
      <c r="V116" s="19">
        <v>2.2799999999999998</v>
      </c>
      <c r="W116" s="19" t="str">
        <f t="shared" si="11"/>
        <v>--</v>
      </c>
      <c r="X116" s="19">
        <v>2.2799999999999998</v>
      </c>
      <c r="Y116" s="19">
        <f t="shared" si="12"/>
        <v>2.2799999999999998</v>
      </c>
      <c r="Z116" s="20">
        <v>0.71250000000000002</v>
      </c>
      <c r="AA116" s="20">
        <f t="shared" si="13"/>
        <v>0.71250000000000002</v>
      </c>
      <c r="AB116" s="20">
        <v>0.71250000000000002</v>
      </c>
      <c r="AC116" s="20">
        <f t="shared" si="14"/>
        <v>0.71250000000000002</v>
      </c>
      <c r="AD116" s="19">
        <v>2.2799999999999998</v>
      </c>
      <c r="AH116" s="17"/>
      <c r="AI116" s="17"/>
      <c r="AJ116" s="17"/>
      <c r="AK116" s="17"/>
      <c r="AL116" s="17"/>
      <c r="AM116" s="17"/>
      <c r="AN116" s="17"/>
    </row>
    <row r="117" spans="1:40" s="16" customForma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>
        <f t="shared" si="22"/>
        <v>1</v>
      </c>
      <c r="T117" s="18">
        <f t="shared" si="22"/>
        <v>0</v>
      </c>
      <c r="U117" s="18">
        <f t="shared" si="22"/>
        <v>0</v>
      </c>
      <c r="V117" s="19">
        <v>2.2999999999999998</v>
      </c>
      <c r="W117" s="19" t="str">
        <f t="shared" si="11"/>
        <v>--</v>
      </c>
      <c r="X117" s="19">
        <v>2.2999999999999998</v>
      </c>
      <c r="Y117" s="19">
        <f t="shared" si="12"/>
        <v>2.2999999999999998</v>
      </c>
      <c r="Z117" s="20">
        <v>0.71875</v>
      </c>
      <c r="AA117" s="20">
        <f t="shared" si="13"/>
        <v>0.71875</v>
      </c>
      <c r="AB117" s="20">
        <v>0.71875</v>
      </c>
      <c r="AC117" s="20">
        <f t="shared" si="14"/>
        <v>0.71875</v>
      </c>
      <c r="AD117" s="19">
        <v>2.2999999999999998</v>
      </c>
      <c r="AH117" s="17"/>
      <c r="AI117" s="17"/>
      <c r="AJ117" s="17"/>
      <c r="AK117" s="17"/>
      <c r="AL117" s="17"/>
      <c r="AM117" s="17"/>
      <c r="AN117" s="17"/>
    </row>
    <row r="118" spans="1:40" s="43" customForma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18">
        <f t="shared" si="22"/>
        <v>1</v>
      </c>
      <c r="T118" s="18">
        <f t="shared" si="22"/>
        <v>0</v>
      </c>
      <c r="U118" s="18">
        <f t="shared" si="22"/>
        <v>0</v>
      </c>
      <c r="V118" s="19">
        <v>2.3199999999999998</v>
      </c>
      <c r="W118" s="19" t="str">
        <f t="shared" si="11"/>
        <v>--</v>
      </c>
      <c r="X118" s="19">
        <v>2.3199999999999998</v>
      </c>
      <c r="Y118" s="19">
        <f t="shared" si="12"/>
        <v>2.3199999999999998</v>
      </c>
      <c r="Z118" s="20">
        <v>0.72499999999999998</v>
      </c>
      <c r="AA118" s="20">
        <f t="shared" si="13"/>
        <v>0.72499999999999998</v>
      </c>
      <c r="AB118" s="20">
        <v>0.72499999999999998</v>
      </c>
      <c r="AC118" s="20">
        <f t="shared" si="14"/>
        <v>0.72499999999999998</v>
      </c>
      <c r="AD118" s="19">
        <v>2.3199999999999998</v>
      </c>
      <c r="AE118" s="16"/>
      <c r="AF118" s="16"/>
      <c r="AG118" s="16"/>
      <c r="AH118" s="17"/>
      <c r="AI118" s="17"/>
      <c r="AJ118" s="17"/>
      <c r="AK118" s="17"/>
      <c r="AL118" s="17"/>
      <c r="AM118" s="17"/>
      <c r="AN118" s="17"/>
    </row>
    <row r="119" spans="1:40" s="43" customFormat="1">
      <c r="A119" s="88" t="s">
        <v>107</v>
      </c>
      <c r="B119" s="88"/>
      <c r="C119" s="88"/>
      <c r="D119" s="88"/>
      <c r="E119" s="88"/>
      <c r="F119" s="88"/>
      <c r="G119" s="88"/>
      <c r="H119" s="88"/>
      <c r="I119" s="88"/>
      <c r="J119" s="44"/>
      <c r="K119" s="44"/>
      <c r="L119" s="44"/>
      <c r="M119" s="44"/>
      <c r="N119" s="44"/>
      <c r="O119" s="44"/>
      <c r="P119" s="44"/>
      <c r="Q119" s="44"/>
      <c r="R119" s="44"/>
      <c r="S119" s="18">
        <f t="shared" si="22"/>
        <v>1</v>
      </c>
      <c r="T119" s="18">
        <f t="shared" si="22"/>
        <v>0</v>
      </c>
      <c r="U119" s="18">
        <f t="shared" si="22"/>
        <v>0</v>
      </c>
      <c r="V119" s="19">
        <v>2.34</v>
      </c>
      <c r="W119" s="19" t="str">
        <f t="shared" si="11"/>
        <v>--</v>
      </c>
      <c r="X119" s="19">
        <v>2.34</v>
      </c>
      <c r="Y119" s="19">
        <f t="shared" si="12"/>
        <v>2.34</v>
      </c>
      <c r="Z119" s="20">
        <v>0.73124999999999996</v>
      </c>
      <c r="AA119" s="20">
        <f t="shared" si="13"/>
        <v>0.73124999999999996</v>
      </c>
      <c r="AB119" s="20">
        <v>0.73124999999999996</v>
      </c>
      <c r="AC119" s="20">
        <f t="shared" si="14"/>
        <v>0.73124999999999996</v>
      </c>
      <c r="AD119" s="19">
        <v>2.34</v>
      </c>
      <c r="AE119" s="16"/>
      <c r="AF119" s="16"/>
      <c r="AG119" s="16"/>
      <c r="AH119" s="17"/>
      <c r="AI119" s="17"/>
      <c r="AJ119" s="17"/>
      <c r="AK119" s="17"/>
      <c r="AL119" s="17"/>
      <c r="AM119" s="17"/>
      <c r="AN119" s="17"/>
    </row>
    <row r="120" spans="1:40" s="43" customForma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18">
        <f t="shared" si="22"/>
        <v>1</v>
      </c>
      <c r="T120" s="18">
        <f t="shared" si="22"/>
        <v>0</v>
      </c>
      <c r="U120" s="18">
        <f t="shared" si="22"/>
        <v>0</v>
      </c>
      <c r="V120" s="19">
        <v>2.36</v>
      </c>
      <c r="W120" s="19" t="str">
        <f t="shared" si="11"/>
        <v>--</v>
      </c>
      <c r="X120" s="19">
        <v>2.36</v>
      </c>
      <c r="Y120" s="19">
        <f t="shared" si="12"/>
        <v>2.36</v>
      </c>
      <c r="Z120" s="20">
        <v>0.73750000000000004</v>
      </c>
      <c r="AA120" s="20">
        <f t="shared" si="13"/>
        <v>0.73750000000000004</v>
      </c>
      <c r="AB120" s="20">
        <v>0.73750000000000004</v>
      </c>
      <c r="AC120" s="20">
        <f t="shared" si="14"/>
        <v>0.73750000000000004</v>
      </c>
      <c r="AD120" s="19">
        <v>2.36</v>
      </c>
      <c r="AE120" s="16"/>
      <c r="AF120" s="16"/>
      <c r="AG120" s="16"/>
      <c r="AH120" s="17"/>
      <c r="AI120" s="17"/>
      <c r="AJ120" s="17"/>
      <c r="AK120" s="17"/>
      <c r="AL120" s="17"/>
      <c r="AM120" s="17"/>
      <c r="AN120" s="17"/>
    </row>
    <row r="121" spans="1:40" s="43" customForma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18">
        <f t="shared" si="22"/>
        <v>1</v>
      </c>
      <c r="T121" s="18">
        <f t="shared" si="22"/>
        <v>0</v>
      </c>
      <c r="U121" s="18">
        <f t="shared" si="22"/>
        <v>0</v>
      </c>
      <c r="V121" s="19">
        <v>2.38</v>
      </c>
      <c r="W121" s="19" t="str">
        <f t="shared" si="11"/>
        <v>--</v>
      </c>
      <c r="X121" s="19">
        <v>2.38</v>
      </c>
      <c r="Y121" s="19">
        <f t="shared" si="12"/>
        <v>2.38</v>
      </c>
      <c r="Z121" s="20">
        <v>0.74375000000000002</v>
      </c>
      <c r="AA121" s="20">
        <f t="shared" si="13"/>
        <v>0.74375000000000002</v>
      </c>
      <c r="AB121" s="20">
        <v>0.74375000000000002</v>
      </c>
      <c r="AC121" s="20">
        <f t="shared" si="14"/>
        <v>0.74375000000000002</v>
      </c>
      <c r="AD121" s="19">
        <v>2.38</v>
      </c>
      <c r="AE121" s="16"/>
      <c r="AF121" s="16"/>
      <c r="AG121" s="16"/>
      <c r="AH121" s="17"/>
      <c r="AI121" s="17"/>
      <c r="AJ121" s="17"/>
      <c r="AK121" s="17"/>
      <c r="AL121" s="17"/>
      <c r="AM121" s="17"/>
      <c r="AN121" s="17"/>
    </row>
    <row r="122" spans="1:40" s="43" customForma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18">
        <f t="shared" si="22"/>
        <v>1</v>
      </c>
      <c r="T122" s="18">
        <f t="shared" si="22"/>
        <v>0</v>
      </c>
      <c r="U122" s="18">
        <f t="shared" si="22"/>
        <v>0</v>
      </c>
      <c r="V122" s="19">
        <v>2.4</v>
      </c>
      <c r="W122" s="19" t="str">
        <f t="shared" si="11"/>
        <v>--</v>
      </c>
      <c r="X122" s="19">
        <v>2.4</v>
      </c>
      <c r="Y122" s="19">
        <f t="shared" si="12"/>
        <v>2.4</v>
      </c>
      <c r="Z122" s="20">
        <v>0.75</v>
      </c>
      <c r="AA122" s="20">
        <f t="shared" si="13"/>
        <v>0.75</v>
      </c>
      <c r="AB122" s="20">
        <v>0.75</v>
      </c>
      <c r="AC122" s="20">
        <f t="shared" si="14"/>
        <v>0.75</v>
      </c>
      <c r="AD122" s="19">
        <v>2.4</v>
      </c>
      <c r="AE122" s="16"/>
      <c r="AF122" s="16"/>
      <c r="AG122" s="16"/>
      <c r="AH122" s="17"/>
      <c r="AI122" s="17"/>
      <c r="AJ122" s="17"/>
      <c r="AK122" s="17"/>
      <c r="AL122" s="17"/>
      <c r="AM122" s="17"/>
      <c r="AN122" s="17"/>
    </row>
    <row r="123" spans="1:40" s="43" customForma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18">
        <f t="shared" si="22"/>
        <v>1</v>
      </c>
      <c r="T123" s="18">
        <f t="shared" si="22"/>
        <v>0</v>
      </c>
      <c r="U123" s="18">
        <f t="shared" si="22"/>
        <v>0</v>
      </c>
      <c r="V123" s="19">
        <v>2.42</v>
      </c>
      <c r="W123" s="19" t="str">
        <f t="shared" si="11"/>
        <v>--</v>
      </c>
      <c r="X123" s="19">
        <v>2.42</v>
      </c>
      <c r="Y123" s="19">
        <f t="shared" si="12"/>
        <v>2.42</v>
      </c>
      <c r="Z123" s="20">
        <v>0.75624999999999998</v>
      </c>
      <c r="AA123" s="20">
        <f t="shared" si="13"/>
        <v>0.75624999999999998</v>
      </c>
      <c r="AB123" s="20">
        <v>0.75624999999999998</v>
      </c>
      <c r="AC123" s="20">
        <f t="shared" si="14"/>
        <v>0.75624999999999998</v>
      </c>
      <c r="AD123" s="19">
        <v>2.42</v>
      </c>
      <c r="AE123" s="16"/>
      <c r="AF123" s="16"/>
      <c r="AG123" s="16"/>
      <c r="AH123" s="17"/>
      <c r="AI123" s="17"/>
      <c r="AJ123" s="17"/>
      <c r="AK123" s="17"/>
      <c r="AL123" s="17"/>
      <c r="AM123" s="17"/>
      <c r="AN123" s="17"/>
    </row>
    <row r="124" spans="1:40" s="43" customForma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18">
        <f t="shared" si="22"/>
        <v>1</v>
      </c>
      <c r="T124" s="18">
        <f t="shared" si="22"/>
        <v>0</v>
      </c>
      <c r="U124" s="18">
        <f t="shared" si="22"/>
        <v>0</v>
      </c>
      <c r="V124" s="19">
        <v>2.44</v>
      </c>
      <c r="W124" s="19" t="str">
        <f t="shared" si="11"/>
        <v>--</v>
      </c>
      <c r="X124" s="19">
        <v>2.44</v>
      </c>
      <c r="Y124" s="19">
        <f t="shared" si="12"/>
        <v>2.44</v>
      </c>
      <c r="Z124" s="20">
        <v>0.76249999999999996</v>
      </c>
      <c r="AA124" s="20">
        <f t="shared" si="13"/>
        <v>0.76249999999999996</v>
      </c>
      <c r="AB124" s="20">
        <v>0.76249999999999996</v>
      </c>
      <c r="AC124" s="20">
        <f t="shared" si="14"/>
        <v>0.76249999999999996</v>
      </c>
      <c r="AD124" s="19">
        <v>2.44</v>
      </c>
      <c r="AE124" s="16"/>
      <c r="AF124" s="16"/>
      <c r="AG124" s="16"/>
      <c r="AH124" s="17"/>
      <c r="AI124" s="17"/>
      <c r="AJ124" s="17"/>
      <c r="AK124" s="17"/>
      <c r="AL124" s="17"/>
      <c r="AM124" s="17"/>
      <c r="AN124" s="17"/>
    </row>
    <row r="125" spans="1:40" s="43" customForma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18">
        <f t="shared" si="22"/>
        <v>1</v>
      </c>
      <c r="T125" s="18">
        <f t="shared" si="22"/>
        <v>0</v>
      </c>
      <c r="U125" s="18">
        <f t="shared" si="22"/>
        <v>0</v>
      </c>
      <c r="V125" s="19">
        <v>2.46</v>
      </c>
      <c r="W125" s="19" t="str">
        <f t="shared" si="11"/>
        <v>--</v>
      </c>
      <c r="X125" s="19">
        <v>2.46</v>
      </c>
      <c r="Y125" s="19">
        <f t="shared" si="12"/>
        <v>2.46</v>
      </c>
      <c r="Z125" s="20">
        <v>0.76875000000000004</v>
      </c>
      <c r="AA125" s="20">
        <f t="shared" si="13"/>
        <v>0.76875000000000004</v>
      </c>
      <c r="AB125" s="20">
        <v>0.76875000000000004</v>
      </c>
      <c r="AC125" s="20">
        <f t="shared" si="14"/>
        <v>0.76875000000000004</v>
      </c>
      <c r="AD125" s="19">
        <v>2.46</v>
      </c>
      <c r="AE125" s="16"/>
      <c r="AF125" s="16"/>
      <c r="AG125" s="16"/>
      <c r="AH125" s="17"/>
      <c r="AI125" s="17"/>
      <c r="AJ125" s="17"/>
      <c r="AK125" s="17"/>
      <c r="AL125" s="17"/>
      <c r="AM125" s="17"/>
      <c r="AN125" s="17"/>
    </row>
    <row r="126" spans="1:40" s="43" customForma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18">
        <f t="shared" si="22"/>
        <v>1</v>
      </c>
      <c r="T126" s="18">
        <f t="shared" si="22"/>
        <v>0</v>
      </c>
      <c r="U126" s="18">
        <f t="shared" si="22"/>
        <v>0</v>
      </c>
      <c r="V126" s="19">
        <v>2.48</v>
      </c>
      <c r="W126" s="19" t="str">
        <f t="shared" si="11"/>
        <v>--</v>
      </c>
      <c r="X126" s="19">
        <v>2.48</v>
      </c>
      <c r="Y126" s="19">
        <f t="shared" si="12"/>
        <v>2.48</v>
      </c>
      <c r="Z126" s="20">
        <v>0.77500000000000002</v>
      </c>
      <c r="AA126" s="20">
        <f t="shared" si="13"/>
        <v>0.77500000000000002</v>
      </c>
      <c r="AB126" s="20">
        <v>0.77500000000000002</v>
      </c>
      <c r="AC126" s="20">
        <f t="shared" si="14"/>
        <v>0.77500000000000002</v>
      </c>
      <c r="AD126" s="19">
        <v>2.48</v>
      </c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</row>
    <row r="127" spans="1:40" s="43" customForma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18">
        <f t="shared" si="22"/>
        <v>1</v>
      </c>
      <c r="T127" s="18">
        <f t="shared" si="22"/>
        <v>0</v>
      </c>
      <c r="U127" s="18">
        <f t="shared" si="22"/>
        <v>0</v>
      </c>
      <c r="V127" s="19">
        <v>2.5</v>
      </c>
      <c r="W127" s="19" t="str">
        <f t="shared" si="11"/>
        <v>--</v>
      </c>
      <c r="X127" s="19">
        <v>2.5</v>
      </c>
      <c r="Y127" s="19">
        <f t="shared" si="12"/>
        <v>2.5</v>
      </c>
      <c r="Z127" s="20">
        <v>0.78125</v>
      </c>
      <c r="AA127" s="20">
        <f t="shared" si="13"/>
        <v>0.78125</v>
      </c>
      <c r="AB127" s="20">
        <v>0.78125</v>
      </c>
      <c r="AC127" s="20">
        <f t="shared" si="14"/>
        <v>0.78125</v>
      </c>
      <c r="AD127" s="19">
        <v>2.5</v>
      </c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</row>
    <row r="128" spans="1:40" s="43" customForma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18">
        <f t="shared" si="22"/>
        <v>1</v>
      </c>
      <c r="T128" s="18">
        <f t="shared" si="22"/>
        <v>0</v>
      </c>
      <c r="U128" s="18">
        <f t="shared" si="22"/>
        <v>0</v>
      </c>
      <c r="V128" s="19">
        <v>2.52</v>
      </c>
      <c r="W128" s="19" t="str">
        <f t="shared" si="11"/>
        <v>--</v>
      </c>
      <c r="X128" s="19">
        <v>2.52</v>
      </c>
      <c r="Y128" s="19"/>
      <c r="Z128" s="20">
        <v>0.78749999999999998</v>
      </c>
      <c r="AA128" s="20">
        <f t="shared" si="13"/>
        <v>0.78749999999999998</v>
      </c>
      <c r="AB128" s="20">
        <v>0.78749999999999998</v>
      </c>
      <c r="AC128" s="20">
        <f t="shared" si="14"/>
        <v>0.78749999999999998</v>
      </c>
      <c r="AD128" s="19">
        <v>2.52</v>
      </c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</row>
    <row r="129" spans="1:40" s="43" customForma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18">
        <f t="shared" si="22"/>
        <v>1</v>
      </c>
      <c r="T129" s="18">
        <f t="shared" si="22"/>
        <v>0</v>
      </c>
      <c r="U129" s="18">
        <f t="shared" si="22"/>
        <v>0</v>
      </c>
      <c r="V129" s="19">
        <v>2.54</v>
      </c>
      <c r="W129" s="19" t="str">
        <f t="shared" si="11"/>
        <v>--</v>
      </c>
      <c r="X129" s="19">
        <v>2.54</v>
      </c>
      <c r="Y129" s="19"/>
      <c r="Z129" s="20">
        <v>0.79374999999999996</v>
      </c>
      <c r="AA129" s="20">
        <f t="shared" si="13"/>
        <v>0.79374999999999996</v>
      </c>
      <c r="AB129" s="20">
        <v>0.79374999999999996</v>
      </c>
      <c r="AC129" s="20">
        <f t="shared" si="14"/>
        <v>0.79374999999999996</v>
      </c>
      <c r="AD129" s="19">
        <v>2.54</v>
      </c>
      <c r="AE129" s="16"/>
      <c r="AF129" s="16"/>
      <c r="AG129" s="16"/>
      <c r="AH129" s="17"/>
      <c r="AI129" s="17"/>
      <c r="AJ129" s="17"/>
      <c r="AK129" s="17"/>
      <c r="AL129" s="17"/>
      <c r="AM129" s="17"/>
      <c r="AN129" s="17"/>
    </row>
    <row r="130" spans="1:40" s="43" customForma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18">
        <f t="shared" si="22"/>
        <v>1</v>
      </c>
      <c r="T130" s="18">
        <f t="shared" si="22"/>
        <v>0</v>
      </c>
      <c r="U130" s="18">
        <f t="shared" si="22"/>
        <v>0</v>
      </c>
      <c r="V130" s="19">
        <v>2.56</v>
      </c>
      <c r="W130" s="19" t="str">
        <f t="shared" si="11"/>
        <v>--</v>
      </c>
      <c r="X130" s="19"/>
      <c r="Y130" s="19"/>
      <c r="Z130" s="20">
        <v>0.8</v>
      </c>
      <c r="AA130" s="20">
        <f t="shared" si="13"/>
        <v>0.8</v>
      </c>
      <c r="AB130" s="20">
        <v>0.8</v>
      </c>
      <c r="AC130" s="20">
        <f t="shared" si="14"/>
        <v>0.8</v>
      </c>
      <c r="AD130" s="19">
        <v>2.56</v>
      </c>
      <c r="AE130" s="16"/>
      <c r="AF130" s="16"/>
      <c r="AG130" s="16"/>
      <c r="AH130" s="17"/>
      <c r="AI130" s="17"/>
      <c r="AJ130" s="17"/>
      <c r="AK130" s="17"/>
      <c r="AL130" s="17"/>
      <c r="AM130" s="17"/>
      <c r="AN130" s="17"/>
    </row>
    <row r="131" spans="1:40" s="43" customForma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18">
        <f t="shared" si="22"/>
        <v>1</v>
      </c>
      <c r="T131" s="18">
        <f t="shared" si="22"/>
        <v>0</v>
      </c>
      <c r="U131" s="18">
        <f t="shared" si="22"/>
        <v>0</v>
      </c>
      <c r="V131" s="19">
        <v>2.58</v>
      </c>
      <c r="W131" s="19" t="str">
        <f t="shared" ref="W131:W194" si="23">IF(V131&gt;(T131-0.8),"--",V131)</f>
        <v>--</v>
      </c>
      <c r="X131" s="19"/>
      <c r="Y131" s="19"/>
      <c r="Z131" s="20">
        <v>0.80625000000000002</v>
      </c>
      <c r="AA131" s="20">
        <f t="shared" ref="AA131:AA194" si="24">IF(Z131&lt;(U131*S131*0.12),"--",Z131)</f>
        <v>0.80625000000000002</v>
      </c>
      <c r="AB131" s="20">
        <v>0.80625000000000002</v>
      </c>
      <c r="AC131" s="20">
        <f t="shared" ref="AC131:AC194" si="25">IF(AB131&lt;(U131*S131*0.12),"--",AB131)</f>
        <v>0.80625000000000002</v>
      </c>
      <c r="AD131" s="19">
        <v>2.58</v>
      </c>
      <c r="AE131" s="16"/>
      <c r="AF131" s="16"/>
      <c r="AG131" s="16"/>
      <c r="AH131" s="17"/>
      <c r="AI131" s="17"/>
      <c r="AJ131" s="17"/>
      <c r="AK131" s="17"/>
      <c r="AL131" s="17"/>
      <c r="AM131" s="17"/>
      <c r="AN131" s="17"/>
    </row>
    <row r="132" spans="1:40" s="43" customForma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18">
        <f t="shared" ref="S132:U147" si="26" xml:space="preserve"> S131</f>
        <v>1</v>
      </c>
      <c r="T132" s="18">
        <f t="shared" si="26"/>
        <v>0</v>
      </c>
      <c r="U132" s="18">
        <f t="shared" si="26"/>
        <v>0</v>
      </c>
      <c r="V132" s="19">
        <v>2.6</v>
      </c>
      <c r="W132" s="19" t="str">
        <f t="shared" si="23"/>
        <v>--</v>
      </c>
      <c r="X132" s="19"/>
      <c r="Y132" s="19"/>
      <c r="Z132" s="20">
        <v>0.8125</v>
      </c>
      <c r="AA132" s="20">
        <f t="shared" si="24"/>
        <v>0.8125</v>
      </c>
      <c r="AB132" s="20">
        <v>0.8125</v>
      </c>
      <c r="AC132" s="20">
        <f t="shared" si="25"/>
        <v>0.8125</v>
      </c>
      <c r="AD132" s="19">
        <v>2.6</v>
      </c>
      <c r="AE132" s="16"/>
      <c r="AF132" s="16"/>
      <c r="AG132" s="16"/>
      <c r="AH132" s="17"/>
      <c r="AI132" s="17"/>
      <c r="AJ132" s="17"/>
      <c r="AK132" s="17"/>
      <c r="AL132" s="17"/>
      <c r="AM132" s="17"/>
      <c r="AN132" s="17"/>
    </row>
    <row r="133" spans="1:40" s="43" customForma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18">
        <f t="shared" si="26"/>
        <v>1</v>
      </c>
      <c r="T133" s="18">
        <f t="shared" si="26"/>
        <v>0</v>
      </c>
      <c r="U133" s="18">
        <f t="shared" si="26"/>
        <v>0</v>
      </c>
      <c r="V133" s="19">
        <v>2.62</v>
      </c>
      <c r="W133" s="19" t="str">
        <f t="shared" si="23"/>
        <v>--</v>
      </c>
      <c r="X133" s="19"/>
      <c r="Y133" s="19"/>
      <c r="Z133" s="20">
        <v>0.81874999999999998</v>
      </c>
      <c r="AA133" s="20">
        <f t="shared" si="24"/>
        <v>0.81874999999999998</v>
      </c>
      <c r="AB133" s="20">
        <v>0.81874999999999998</v>
      </c>
      <c r="AC133" s="20">
        <f t="shared" si="25"/>
        <v>0.81874999999999998</v>
      </c>
      <c r="AD133" s="19">
        <v>2.62</v>
      </c>
      <c r="AE133" s="16"/>
      <c r="AF133" s="16"/>
      <c r="AG133" s="16"/>
      <c r="AH133" s="17"/>
      <c r="AI133" s="17"/>
      <c r="AJ133" s="17"/>
      <c r="AK133" s="17"/>
      <c r="AL133" s="17"/>
      <c r="AM133" s="17"/>
      <c r="AN133" s="17"/>
    </row>
    <row r="134" spans="1:40" s="43" customForma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18">
        <f t="shared" si="26"/>
        <v>1</v>
      </c>
      <c r="T134" s="18">
        <f t="shared" si="26"/>
        <v>0</v>
      </c>
      <c r="U134" s="18">
        <f t="shared" si="26"/>
        <v>0</v>
      </c>
      <c r="V134" s="19">
        <v>2.64</v>
      </c>
      <c r="W134" s="19" t="str">
        <f t="shared" si="23"/>
        <v>--</v>
      </c>
      <c r="X134" s="19"/>
      <c r="Y134" s="19"/>
      <c r="Z134" s="20">
        <v>0.82499999999999996</v>
      </c>
      <c r="AA134" s="20">
        <f t="shared" si="24"/>
        <v>0.82499999999999996</v>
      </c>
      <c r="AB134" s="20">
        <v>0.82499999999999996</v>
      </c>
      <c r="AC134" s="20">
        <f t="shared" si="25"/>
        <v>0.82499999999999996</v>
      </c>
      <c r="AD134" s="19">
        <v>2.64</v>
      </c>
      <c r="AE134" s="16"/>
      <c r="AF134" s="16"/>
      <c r="AG134" s="16"/>
      <c r="AH134" s="17"/>
      <c r="AI134" s="17"/>
      <c r="AJ134" s="17"/>
      <c r="AK134" s="17"/>
      <c r="AL134" s="17"/>
      <c r="AM134" s="17"/>
      <c r="AN134" s="17"/>
    </row>
    <row r="135" spans="1:40" s="43" customForma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18">
        <f t="shared" si="26"/>
        <v>1</v>
      </c>
      <c r="T135" s="18">
        <f t="shared" si="26"/>
        <v>0</v>
      </c>
      <c r="U135" s="18">
        <f t="shared" si="26"/>
        <v>0</v>
      </c>
      <c r="V135" s="19">
        <v>2.66</v>
      </c>
      <c r="W135" s="19" t="str">
        <f t="shared" si="23"/>
        <v>--</v>
      </c>
      <c r="X135" s="19"/>
      <c r="Y135" s="19"/>
      <c r="Z135" s="20">
        <v>0.83125000000000004</v>
      </c>
      <c r="AA135" s="20">
        <f t="shared" si="24"/>
        <v>0.83125000000000004</v>
      </c>
      <c r="AB135" s="20">
        <v>0.83125000000000004</v>
      </c>
      <c r="AC135" s="20">
        <f t="shared" si="25"/>
        <v>0.83125000000000004</v>
      </c>
      <c r="AD135" s="19">
        <v>2.66</v>
      </c>
      <c r="AE135" s="16"/>
      <c r="AF135" s="16"/>
      <c r="AG135" s="16"/>
      <c r="AH135" s="17"/>
      <c r="AI135" s="17"/>
      <c r="AJ135" s="17"/>
      <c r="AK135" s="17"/>
      <c r="AL135" s="17"/>
      <c r="AM135" s="17"/>
      <c r="AN135" s="17"/>
    </row>
    <row r="136" spans="1:40" s="43" customForma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18">
        <f t="shared" si="26"/>
        <v>1</v>
      </c>
      <c r="T136" s="18">
        <f t="shared" si="26"/>
        <v>0</v>
      </c>
      <c r="U136" s="18">
        <f t="shared" si="26"/>
        <v>0</v>
      </c>
      <c r="V136" s="19">
        <v>2.68</v>
      </c>
      <c r="W136" s="19" t="str">
        <f t="shared" si="23"/>
        <v>--</v>
      </c>
      <c r="X136" s="19"/>
      <c r="Y136" s="19"/>
      <c r="Z136" s="20">
        <v>0.83750000000000002</v>
      </c>
      <c r="AA136" s="20">
        <f t="shared" si="24"/>
        <v>0.83750000000000002</v>
      </c>
      <c r="AB136" s="20">
        <v>0.83750000000000002</v>
      </c>
      <c r="AC136" s="20">
        <f t="shared" si="25"/>
        <v>0.83750000000000002</v>
      </c>
      <c r="AD136" s="19">
        <v>2.68</v>
      </c>
      <c r="AE136" s="16"/>
      <c r="AF136" s="16"/>
      <c r="AG136" s="16"/>
      <c r="AH136" s="17"/>
      <c r="AI136" s="17"/>
      <c r="AJ136" s="17"/>
      <c r="AK136" s="17"/>
      <c r="AL136" s="17"/>
      <c r="AM136" s="17"/>
      <c r="AN136" s="17"/>
    </row>
    <row r="137" spans="1:40" s="43" customForma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18">
        <f t="shared" si="26"/>
        <v>1</v>
      </c>
      <c r="T137" s="18">
        <f t="shared" si="26"/>
        <v>0</v>
      </c>
      <c r="U137" s="18">
        <f t="shared" si="26"/>
        <v>0</v>
      </c>
      <c r="V137" s="19">
        <v>2.7</v>
      </c>
      <c r="W137" s="19" t="str">
        <f t="shared" si="23"/>
        <v>--</v>
      </c>
      <c r="X137" s="19"/>
      <c r="Y137" s="19"/>
      <c r="Z137" s="20">
        <v>0.84375</v>
      </c>
      <c r="AA137" s="20">
        <f t="shared" si="24"/>
        <v>0.84375</v>
      </c>
      <c r="AB137" s="20">
        <v>0.84375</v>
      </c>
      <c r="AC137" s="20">
        <f t="shared" si="25"/>
        <v>0.84375</v>
      </c>
      <c r="AD137" s="19">
        <v>2.7</v>
      </c>
      <c r="AE137" s="16"/>
      <c r="AF137" s="16"/>
      <c r="AG137" s="16"/>
      <c r="AH137" s="17"/>
      <c r="AI137" s="17"/>
      <c r="AJ137" s="17"/>
      <c r="AK137" s="17"/>
      <c r="AL137" s="17"/>
      <c r="AM137" s="17"/>
      <c r="AN137" s="17"/>
    </row>
    <row r="138" spans="1:40" s="43" customForma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18">
        <f t="shared" si="26"/>
        <v>1</v>
      </c>
      <c r="T138" s="18">
        <f t="shared" si="26"/>
        <v>0</v>
      </c>
      <c r="U138" s="18">
        <f t="shared" si="26"/>
        <v>0</v>
      </c>
      <c r="V138" s="19">
        <v>2.72</v>
      </c>
      <c r="W138" s="19" t="str">
        <f t="shared" si="23"/>
        <v>--</v>
      </c>
      <c r="X138" s="19"/>
      <c r="Y138" s="19"/>
      <c r="Z138" s="20">
        <v>0.85</v>
      </c>
      <c r="AA138" s="20">
        <f t="shared" si="24"/>
        <v>0.85</v>
      </c>
      <c r="AB138" s="20">
        <v>0.85</v>
      </c>
      <c r="AC138" s="20">
        <f t="shared" si="25"/>
        <v>0.85</v>
      </c>
      <c r="AD138" s="19">
        <v>2.72</v>
      </c>
      <c r="AE138" s="16"/>
      <c r="AF138" s="16"/>
      <c r="AG138" s="16"/>
      <c r="AH138" s="17"/>
      <c r="AI138" s="17"/>
      <c r="AJ138" s="17"/>
      <c r="AK138" s="17"/>
      <c r="AL138" s="17"/>
      <c r="AM138" s="17"/>
      <c r="AN138" s="17"/>
    </row>
    <row r="139" spans="1:40" s="43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18">
        <f t="shared" si="26"/>
        <v>1</v>
      </c>
      <c r="T139" s="18">
        <f t="shared" si="26"/>
        <v>0</v>
      </c>
      <c r="U139" s="18">
        <f t="shared" si="26"/>
        <v>0</v>
      </c>
      <c r="V139" s="19">
        <v>2.74</v>
      </c>
      <c r="W139" s="19" t="str">
        <f t="shared" si="23"/>
        <v>--</v>
      </c>
      <c r="X139" s="19"/>
      <c r="Y139" s="19"/>
      <c r="Z139" s="20">
        <v>0.85624999999999996</v>
      </c>
      <c r="AA139" s="20">
        <f t="shared" si="24"/>
        <v>0.85624999999999996</v>
      </c>
      <c r="AB139" s="20">
        <v>0.85624999999999996</v>
      </c>
      <c r="AC139" s="20">
        <f t="shared" si="25"/>
        <v>0.85624999999999996</v>
      </c>
      <c r="AD139" s="19">
        <v>2.74</v>
      </c>
      <c r="AE139" s="16"/>
      <c r="AF139" s="16"/>
      <c r="AG139" s="16"/>
      <c r="AH139" s="17"/>
      <c r="AI139" s="17"/>
      <c r="AJ139" s="17"/>
      <c r="AK139" s="17"/>
      <c r="AL139" s="17"/>
      <c r="AM139" s="17"/>
      <c r="AN139" s="17"/>
    </row>
    <row r="140" spans="1:40" s="43" customForma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18">
        <f t="shared" si="26"/>
        <v>1</v>
      </c>
      <c r="T140" s="18">
        <f t="shared" si="26"/>
        <v>0</v>
      </c>
      <c r="U140" s="18">
        <f t="shared" si="26"/>
        <v>0</v>
      </c>
      <c r="V140" s="19">
        <v>2.76</v>
      </c>
      <c r="W140" s="19" t="str">
        <f t="shared" si="23"/>
        <v>--</v>
      </c>
      <c r="X140" s="19"/>
      <c r="Y140" s="19"/>
      <c r="Z140" s="20">
        <v>0.86250000000000004</v>
      </c>
      <c r="AA140" s="20">
        <f t="shared" si="24"/>
        <v>0.86250000000000004</v>
      </c>
      <c r="AB140" s="20">
        <v>0.86250000000000004</v>
      </c>
      <c r="AC140" s="20">
        <f t="shared" si="25"/>
        <v>0.86250000000000004</v>
      </c>
      <c r="AD140" s="19">
        <v>2.76</v>
      </c>
      <c r="AE140" s="16"/>
      <c r="AF140" s="16"/>
      <c r="AG140" s="16"/>
      <c r="AH140" s="17"/>
      <c r="AI140" s="17"/>
      <c r="AJ140" s="17"/>
      <c r="AK140" s="17"/>
      <c r="AL140" s="17"/>
      <c r="AM140" s="17"/>
      <c r="AN140" s="17"/>
    </row>
    <row r="141" spans="1:40" s="43" customForma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18">
        <f t="shared" si="26"/>
        <v>1</v>
      </c>
      <c r="T141" s="18">
        <f t="shared" si="26"/>
        <v>0</v>
      </c>
      <c r="U141" s="18">
        <f t="shared" si="26"/>
        <v>0</v>
      </c>
      <c r="V141" s="19">
        <v>2.78</v>
      </c>
      <c r="W141" s="19" t="str">
        <f t="shared" si="23"/>
        <v>--</v>
      </c>
      <c r="X141" s="19"/>
      <c r="Y141" s="19"/>
      <c r="Z141" s="20">
        <v>0.86875000000000002</v>
      </c>
      <c r="AA141" s="20">
        <f t="shared" si="24"/>
        <v>0.86875000000000002</v>
      </c>
      <c r="AB141" s="20">
        <v>0.86875000000000002</v>
      </c>
      <c r="AC141" s="20">
        <f t="shared" si="25"/>
        <v>0.86875000000000002</v>
      </c>
      <c r="AD141" s="19">
        <v>2.78</v>
      </c>
      <c r="AE141" s="16"/>
      <c r="AF141" s="16"/>
      <c r="AG141" s="16"/>
      <c r="AH141" s="17"/>
      <c r="AI141" s="17"/>
      <c r="AJ141" s="17"/>
      <c r="AK141" s="17"/>
      <c r="AL141" s="17"/>
      <c r="AM141" s="17"/>
      <c r="AN141" s="17"/>
    </row>
    <row r="142" spans="1:40" s="43" customForma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18">
        <f t="shared" si="26"/>
        <v>1</v>
      </c>
      <c r="T142" s="18">
        <f t="shared" si="26"/>
        <v>0</v>
      </c>
      <c r="U142" s="18">
        <f t="shared" si="26"/>
        <v>0</v>
      </c>
      <c r="V142" s="19">
        <v>2.8</v>
      </c>
      <c r="W142" s="19" t="str">
        <f t="shared" si="23"/>
        <v>--</v>
      </c>
      <c r="X142" s="19"/>
      <c r="Y142" s="19"/>
      <c r="Z142" s="20">
        <v>0.875</v>
      </c>
      <c r="AA142" s="20">
        <f t="shared" si="24"/>
        <v>0.875</v>
      </c>
      <c r="AB142" s="20">
        <v>0.875</v>
      </c>
      <c r="AC142" s="20">
        <f t="shared" si="25"/>
        <v>0.875</v>
      </c>
      <c r="AD142" s="19">
        <v>2.8</v>
      </c>
      <c r="AE142" s="16"/>
      <c r="AF142" s="16"/>
      <c r="AG142" s="16"/>
      <c r="AH142" s="17"/>
      <c r="AI142" s="17"/>
      <c r="AJ142" s="17"/>
      <c r="AK142" s="17"/>
      <c r="AL142" s="17"/>
      <c r="AM142" s="17"/>
      <c r="AN142" s="17"/>
    </row>
    <row r="143" spans="1:40" s="43" customForma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18">
        <f t="shared" si="26"/>
        <v>1</v>
      </c>
      <c r="T143" s="18">
        <f t="shared" si="26"/>
        <v>0</v>
      </c>
      <c r="U143" s="18">
        <f t="shared" si="26"/>
        <v>0</v>
      </c>
      <c r="V143" s="19">
        <v>2.82</v>
      </c>
      <c r="W143" s="19" t="str">
        <f t="shared" si="23"/>
        <v>--</v>
      </c>
      <c r="X143" s="19"/>
      <c r="Y143" s="19"/>
      <c r="Z143" s="20">
        <v>0.88124999999999998</v>
      </c>
      <c r="AA143" s="20">
        <f t="shared" si="24"/>
        <v>0.88124999999999998</v>
      </c>
      <c r="AB143" s="20">
        <v>0.88124999999999998</v>
      </c>
      <c r="AC143" s="20">
        <f t="shared" si="25"/>
        <v>0.88124999999999998</v>
      </c>
      <c r="AD143" s="19">
        <v>2.82</v>
      </c>
      <c r="AE143" s="16"/>
      <c r="AF143" s="16"/>
      <c r="AG143" s="16"/>
      <c r="AH143" s="17"/>
      <c r="AI143" s="17"/>
      <c r="AJ143" s="17"/>
      <c r="AK143" s="17"/>
      <c r="AL143" s="17"/>
      <c r="AM143" s="17"/>
      <c r="AN143" s="17"/>
    </row>
    <row r="144" spans="1:40" s="43" customForma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18">
        <f t="shared" si="26"/>
        <v>1</v>
      </c>
      <c r="T144" s="18">
        <f t="shared" si="26"/>
        <v>0</v>
      </c>
      <c r="U144" s="18">
        <f t="shared" si="26"/>
        <v>0</v>
      </c>
      <c r="V144" s="19">
        <v>2.84</v>
      </c>
      <c r="W144" s="19" t="str">
        <f t="shared" si="23"/>
        <v>--</v>
      </c>
      <c r="X144" s="19"/>
      <c r="Y144" s="19"/>
      <c r="Z144" s="20">
        <v>0.88749999999999996</v>
      </c>
      <c r="AA144" s="20">
        <f t="shared" si="24"/>
        <v>0.88749999999999996</v>
      </c>
      <c r="AB144" s="20">
        <v>0.88749999999999996</v>
      </c>
      <c r="AC144" s="20">
        <f t="shared" si="25"/>
        <v>0.88749999999999996</v>
      </c>
      <c r="AD144" s="19">
        <v>2.84</v>
      </c>
      <c r="AE144" s="16"/>
      <c r="AF144" s="16"/>
      <c r="AG144" s="16"/>
      <c r="AH144" s="17"/>
      <c r="AI144" s="17"/>
      <c r="AJ144" s="17"/>
      <c r="AK144" s="17"/>
      <c r="AL144" s="17"/>
      <c r="AM144" s="17"/>
      <c r="AN144" s="17"/>
    </row>
    <row r="145" spans="1:40" s="43" customForma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18">
        <f t="shared" si="26"/>
        <v>1</v>
      </c>
      <c r="T145" s="18">
        <f t="shared" si="26"/>
        <v>0</v>
      </c>
      <c r="U145" s="18">
        <f t="shared" si="26"/>
        <v>0</v>
      </c>
      <c r="V145" s="19">
        <v>2.86</v>
      </c>
      <c r="W145" s="19" t="str">
        <f t="shared" si="23"/>
        <v>--</v>
      </c>
      <c r="X145" s="19"/>
      <c r="Y145" s="19"/>
      <c r="Z145" s="20">
        <v>0.89375000000000004</v>
      </c>
      <c r="AA145" s="20">
        <f t="shared" si="24"/>
        <v>0.89375000000000004</v>
      </c>
      <c r="AB145" s="20">
        <v>0.89375000000000004</v>
      </c>
      <c r="AC145" s="20">
        <f t="shared" si="25"/>
        <v>0.89375000000000004</v>
      </c>
      <c r="AD145" s="19">
        <v>2.86</v>
      </c>
      <c r="AE145" s="16"/>
      <c r="AF145" s="16"/>
      <c r="AG145" s="16"/>
      <c r="AH145" s="17"/>
      <c r="AI145" s="17"/>
      <c r="AJ145" s="17"/>
      <c r="AK145" s="17"/>
      <c r="AL145" s="17"/>
      <c r="AM145" s="17"/>
      <c r="AN145" s="17"/>
    </row>
    <row r="146" spans="1:40" s="43" customForma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18">
        <f t="shared" si="26"/>
        <v>1</v>
      </c>
      <c r="T146" s="18">
        <f t="shared" si="26"/>
        <v>0</v>
      </c>
      <c r="U146" s="18">
        <f t="shared" si="26"/>
        <v>0</v>
      </c>
      <c r="V146" s="19">
        <v>2.88</v>
      </c>
      <c r="W146" s="19" t="str">
        <f t="shared" si="23"/>
        <v>--</v>
      </c>
      <c r="X146" s="19"/>
      <c r="Y146" s="19"/>
      <c r="Z146" s="20">
        <v>0.9</v>
      </c>
      <c r="AA146" s="20">
        <f t="shared" si="24"/>
        <v>0.9</v>
      </c>
      <c r="AB146" s="20">
        <v>0.9</v>
      </c>
      <c r="AC146" s="20">
        <f t="shared" si="25"/>
        <v>0.9</v>
      </c>
      <c r="AD146" s="19">
        <v>2.88</v>
      </c>
      <c r="AE146" s="16"/>
      <c r="AF146" s="16"/>
      <c r="AG146" s="16"/>
      <c r="AH146" s="17"/>
      <c r="AI146" s="17"/>
      <c r="AJ146" s="17"/>
      <c r="AK146" s="17"/>
      <c r="AL146" s="17"/>
      <c r="AM146" s="17"/>
      <c r="AN146" s="17"/>
    </row>
    <row r="147" spans="1:40" s="43" customForma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18">
        <f t="shared" si="26"/>
        <v>1</v>
      </c>
      <c r="T147" s="18">
        <f t="shared" si="26"/>
        <v>0</v>
      </c>
      <c r="U147" s="18">
        <f t="shared" si="26"/>
        <v>0</v>
      </c>
      <c r="V147" s="19">
        <v>2.9</v>
      </c>
      <c r="W147" s="19" t="str">
        <f t="shared" si="23"/>
        <v>--</v>
      </c>
      <c r="X147" s="19"/>
      <c r="Y147" s="19"/>
      <c r="Z147" s="20">
        <v>0.90625</v>
      </c>
      <c r="AA147" s="20">
        <f t="shared" si="24"/>
        <v>0.90625</v>
      </c>
      <c r="AB147" s="20">
        <v>0.90625</v>
      </c>
      <c r="AC147" s="20">
        <f t="shared" si="25"/>
        <v>0.90625</v>
      </c>
      <c r="AD147" s="19">
        <v>2.9</v>
      </c>
      <c r="AE147" s="16"/>
      <c r="AF147" s="16"/>
      <c r="AG147" s="16"/>
      <c r="AH147" s="17"/>
      <c r="AI147" s="17"/>
      <c r="AJ147" s="17"/>
      <c r="AK147" s="17"/>
      <c r="AL147" s="17"/>
      <c r="AM147" s="17"/>
      <c r="AN147" s="17"/>
    </row>
    <row r="148" spans="1:40" s="43" customForma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18">
        <f t="shared" ref="S148:U163" si="27" xml:space="preserve"> S147</f>
        <v>1</v>
      </c>
      <c r="T148" s="18">
        <f t="shared" si="27"/>
        <v>0</v>
      </c>
      <c r="U148" s="18">
        <f t="shared" si="27"/>
        <v>0</v>
      </c>
      <c r="V148" s="19">
        <v>2.92</v>
      </c>
      <c r="W148" s="19" t="str">
        <f t="shared" si="23"/>
        <v>--</v>
      </c>
      <c r="X148" s="19"/>
      <c r="Y148" s="19"/>
      <c r="Z148" s="20">
        <v>0.91249999999999998</v>
      </c>
      <c r="AA148" s="20">
        <f t="shared" si="24"/>
        <v>0.91249999999999998</v>
      </c>
      <c r="AB148" s="20">
        <v>0.91249999999999998</v>
      </c>
      <c r="AC148" s="20">
        <f t="shared" si="25"/>
        <v>0.91249999999999998</v>
      </c>
      <c r="AD148" s="19">
        <v>2.92</v>
      </c>
      <c r="AE148" s="16"/>
      <c r="AF148" s="16"/>
      <c r="AG148" s="16"/>
      <c r="AH148" s="17"/>
      <c r="AI148" s="17"/>
      <c r="AJ148" s="17"/>
      <c r="AK148" s="17"/>
      <c r="AL148" s="17"/>
      <c r="AM148" s="17"/>
      <c r="AN148" s="17"/>
    </row>
    <row r="149" spans="1:40" s="43" customForma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18">
        <f t="shared" si="27"/>
        <v>1</v>
      </c>
      <c r="T149" s="18">
        <f t="shared" si="27"/>
        <v>0</v>
      </c>
      <c r="U149" s="18">
        <f t="shared" si="27"/>
        <v>0</v>
      </c>
      <c r="V149" s="19">
        <v>2.94</v>
      </c>
      <c r="W149" s="19" t="str">
        <f t="shared" si="23"/>
        <v>--</v>
      </c>
      <c r="X149" s="19"/>
      <c r="Y149" s="19"/>
      <c r="Z149" s="20">
        <v>0.91874999999999996</v>
      </c>
      <c r="AA149" s="20">
        <f t="shared" si="24"/>
        <v>0.91874999999999996</v>
      </c>
      <c r="AB149" s="20">
        <v>0.91874999999999996</v>
      </c>
      <c r="AC149" s="20">
        <f t="shared" si="25"/>
        <v>0.91874999999999996</v>
      </c>
      <c r="AD149" s="19">
        <v>2.94</v>
      </c>
      <c r="AE149" s="16"/>
      <c r="AF149" s="16"/>
      <c r="AG149" s="16"/>
      <c r="AH149" s="17"/>
      <c r="AI149" s="17"/>
      <c r="AJ149" s="17"/>
      <c r="AK149" s="17"/>
      <c r="AL149" s="17"/>
      <c r="AM149" s="17"/>
      <c r="AN149" s="17"/>
    </row>
    <row r="150" spans="1:40" s="43" customForma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18">
        <f t="shared" si="27"/>
        <v>1</v>
      </c>
      <c r="T150" s="18">
        <f t="shared" si="27"/>
        <v>0</v>
      </c>
      <c r="U150" s="18">
        <f t="shared" si="27"/>
        <v>0</v>
      </c>
      <c r="V150" s="19">
        <v>2.96</v>
      </c>
      <c r="W150" s="19" t="str">
        <f t="shared" si="23"/>
        <v>--</v>
      </c>
      <c r="X150" s="19"/>
      <c r="Y150" s="19"/>
      <c r="Z150" s="20">
        <v>0.92500000000000004</v>
      </c>
      <c r="AA150" s="20">
        <f t="shared" si="24"/>
        <v>0.92500000000000004</v>
      </c>
      <c r="AB150" s="20">
        <v>0.92500000000000004</v>
      </c>
      <c r="AC150" s="20">
        <f t="shared" si="25"/>
        <v>0.92500000000000004</v>
      </c>
      <c r="AD150" s="19">
        <v>2.96</v>
      </c>
      <c r="AE150" s="16"/>
      <c r="AF150" s="16"/>
      <c r="AG150" s="16"/>
      <c r="AH150" s="17"/>
      <c r="AI150" s="17"/>
      <c r="AJ150" s="17"/>
      <c r="AK150" s="17"/>
      <c r="AL150" s="17"/>
      <c r="AM150" s="17"/>
      <c r="AN150" s="17"/>
    </row>
    <row r="151" spans="1:40" s="43" customForma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18">
        <f t="shared" si="27"/>
        <v>1</v>
      </c>
      <c r="T151" s="18">
        <f t="shared" si="27"/>
        <v>0</v>
      </c>
      <c r="U151" s="18">
        <f t="shared" si="27"/>
        <v>0</v>
      </c>
      <c r="V151" s="19">
        <v>2.98</v>
      </c>
      <c r="W151" s="19" t="str">
        <f t="shared" si="23"/>
        <v>--</v>
      </c>
      <c r="X151" s="19"/>
      <c r="Y151" s="19"/>
      <c r="Z151" s="20">
        <v>0.93125000000000002</v>
      </c>
      <c r="AA151" s="20">
        <f t="shared" si="24"/>
        <v>0.93125000000000002</v>
      </c>
      <c r="AB151" s="20">
        <v>0.93125000000000002</v>
      </c>
      <c r="AC151" s="20">
        <f t="shared" si="25"/>
        <v>0.93125000000000002</v>
      </c>
      <c r="AD151" s="19">
        <v>2.98</v>
      </c>
      <c r="AE151" s="16"/>
      <c r="AF151" s="16"/>
      <c r="AG151" s="16"/>
      <c r="AH151" s="17"/>
      <c r="AI151" s="17"/>
      <c r="AJ151" s="17"/>
      <c r="AK151" s="17"/>
      <c r="AL151" s="17"/>
      <c r="AM151" s="17"/>
      <c r="AN151" s="17"/>
    </row>
    <row r="152" spans="1:40" s="43" customForma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18">
        <f t="shared" si="27"/>
        <v>1</v>
      </c>
      <c r="T152" s="18">
        <f t="shared" si="27"/>
        <v>0</v>
      </c>
      <c r="U152" s="18">
        <f t="shared" si="27"/>
        <v>0</v>
      </c>
      <c r="V152" s="19">
        <v>3</v>
      </c>
      <c r="W152" s="19" t="str">
        <f t="shared" si="23"/>
        <v>--</v>
      </c>
      <c r="X152" s="19"/>
      <c r="Y152" s="19"/>
      <c r="Z152" s="20">
        <v>0.9375</v>
      </c>
      <c r="AA152" s="20">
        <f t="shared" si="24"/>
        <v>0.9375</v>
      </c>
      <c r="AB152" s="20">
        <v>0.9375</v>
      </c>
      <c r="AC152" s="20">
        <f t="shared" si="25"/>
        <v>0.9375</v>
      </c>
      <c r="AD152" s="19">
        <v>3</v>
      </c>
      <c r="AE152" s="16"/>
      <c r="AF152" s="16"/>
      <c r="AG152" s="16"/>
      <c r="AH152" s="17"/>
      <c r="AI152" s="17"/>
      <c r="AJ152" s="17"/>
      <c r="AK152" s="17"/>
      <c r="AL152" s="17"/>
      <c r="AM152" s="17"/>
      <c r="AN152" s="17"/>
    </row>
    <row r="153" spans="1:40" s="43" customForma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18">
        <f t="shared" si="27"/>
        <v>1</v>
      </c>
      <c r="T153" s="18">
        <f t="shared" si="27"/>
        <v>0</v>
      </c>
      <c r="U153" s="18">
        <f t="shared" si="27"/>
        <v>0</v>
      </c>
      <c r="V153" s="19">
        <v>3.02</v>
      </c>
      <c r="W153" s="19" t="str">
        <f t="shared" si="23"/>
        <v>--</v>
      </c>
      <c r="X153" s="19"/>
      <c r="Y153" s="19"/>
      <c r="Z153" s="20">
        <v>0.94374999999999998</v>
      </c>
      <c r="AA153" s="20">
        <f t="shared" si="24"/>
        <v>0.94374999999999998</v>
      </c>
      <c r="AB153" s="20">
        <v>0.94374999999999998</v>
      </c>
      <c r="AC153" s="20">
        <f t="shared" si="25"/>
        <v>0.94374999999999998</v>
      </c>
      <c r="AD153" s="19">
        <v>3.02</v>
      </c>
      <c r="AE153" s="16"/>
      <c r="AF153" s="16"/>
      <c r="AG153" s="16"/>
      <c r="AH153" s="17"/>
      <c r="AI153" s="17"/>
      <c r="AJ153" s="17"/>
      <c r="AK153" s="17"/>
      <c r="AL153" s="17"/>
      <c r="AM153" s="17"/>
      <c r="AN153" s="17"/>
    </row>
    <row r="154" spans="1:40" s="43" customForma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18">
        <f t="shared" si="27"/>
        <v>1</v>
      </c>
      <c r="T154" s="18">
        <f t="shared" si="27"/>
        <v>0</v>
      </c>
      <c r="U154" s="18">
        <f t="shared" si="27"/>
        <v>0</v>
      </c>
      <c r="V154" s="19">
        <v>3.04</v>
      </c>
      <c r="W154" s="19" t="str">
        <f t="shared" si="23"/>
        <v>--</v>
      </c>
      <c r="X154" s="19"/>
      <c r="Y154" s="19"/>
      <c r="Z154" s="20">
        <v>0.95</v>
      </c>
      <c r="AA154" s="20">
        <f t="shared" si="24"/>
        <v>0.95</v>
      </c>
      <c r="AB154" s="20">
        <v>0.95</v>
      </c>
      <c r="AC154" s="20">
        <f t="shared" si="25"/>
        <v>0.95</v>
      </c>
      <c r="AD154" s="19">
        <v>3.04</v>
      </c>
      <c r="AE154" s="16"/>
      <c r="AF154" s="16"/>
      <c r="AG154" s="16"/>
      <c r="AH154" s="17"/>
      <c r="AI154" s="17"/>
      <c r="AJ154" s="17"/>
      <c r="AK154" s="17"/>
      <c r="AL154" s="17"/>
      <c r="AM154" s="17"/>
      <c r="AN154" s="17"/>
    </row>
    <row r="155" spans="1:40" s="43" customForma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18">
        <f t="shared" si="27"/>
        <v>1</v>
      </c>
      <c r="T155" s="18">
        <f t="shared" si="27"/>
        <v>0</v>
      </c>
      <c r="U155" s="18">
        <f t="shared" si="27"/>
        <v>0</v>
      </c>
      <c r="V155" s="19">
        <v>3.06</v>
      </c>
      <c r="W155" s="19" t="str">
        <f t="shared" si="23"/>
        <v>--</v>
      </c>
      <c r="X155" s="19"/>
      <c r="Y155" s="19"/>
      <c r="Z155" s="20">
        <v>0.95625000000000004</v>
      </c>
      <c r="AA155" s="20">
        <f t="shared" si="24"/>
        <v>0.95625000000000004</v>
      </c>
      <c r="AB155" s="20">
        <v>0.95625000000000004</v>
      </c>
      <c r="AC155" s="20">
        <f t="shared" si="25"/>
        <v>0.95625000000000004</v>
      </c>
      <c r="AD155" s="19">
        <v>3.06</v>
      </c>
      <c r="AE155" s="16"/>
      <c r="AF155" s="16"/>
      <c r="AG155" s="16"/>
      <c r="AH155" s="17"/>
      <c r="AI155" s="17"/>
      <c r="AJ155" s="17"/>
      <c r="AK155" s="17"/>
      <c r="AL155" s="17"/>
      <c r="AM155" s="17"/>
      <c r="AN155" s="17"/>
    </row>
    <row r="156" spans="1:40" s="43" customForma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18">
        <f t="shared" si="27"/>
        <v>1</v>
      </c>
      <c r="T156" s="18">
        <f t="shared" si="27"/>
        <v>0</v>
      </c>
      <c r="U156" s="18">
        <f t="shared" si="27"/>
        <v>0</v>
      </c>
      <c r="V156" s="19">
        <v>3.08</v>
      </c>
      <c r="W156" s="19" t="str">
        <f t="shared" si="23"/>
        <v>--</v>
      </c>
      <c r="X156" s="19"/>
      <c r="Y156" s="19"/>
      <c r="Z156" s="20">
        <v>0.96250000000000002</v>
      </c>
      <c r="AA156" s="20">
        <f t="shared" si="24"/>
        <v>0.96250000000000002</v>
      </c>
      <c r="AB156" s="20">
        <v>0.96250000000000002</v>
      </c>
      <c r="AC156" s="20">
        <f t="shared" si="25"/>
        <v>0.96250000000000002</v>
      </c>
      <c r="AD156" s="19">
        <v>3.08</v>
      </c>
      <c r="AE156" s="16"/>
      <c r="AF156" s="16"/>
      <c r="AG156" s="16"/>
      <c r="AH156" s="17"/>
      <c r="AI156" s="17"/>
      <c r="AJ156" s="17"/>
      <c r="AK156" s="17"/>
      <c r="AL156" s="17"/>
      <c r="AM156" s="17"/>
      <c r="AN156" s="17"/>
    </row>
    <row r="157" spans="1:40" s="43" customForma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18">
        <f t="shared" si="27"/>
        <v>1</v>
      </c>
      <c r="T157" s="18">
        <f t="shared" si="27"/>
        <v>0</v>
      </c>
      <c r="U157" s="18">
        <f t="shared" si="27"/>
        <v>0</v>
      </c>
      <c r="V157" s="19">
        <v>3.1</v>
      </c>
      <c r="W157" s="19" t="str">
        <f t="shared" si="23"/>
        <v>--</v>
      </c>
      <c r="X157" s="19"/>
      <c r="Y157" s="19"/>
      <c r="Z157" s="20">
        <v>0.96875</v>
      </c>
      <c r="AA157" s="20">
        <f t="shared" si="24"/>
        <v>0.96875</v>
      </c>
      <c r="AB157" s="20">
        <v>0.96875</v>
      </c>
      <c r="AC157" s="20">
        <f t="shared" si="25"/>
        <v>0.96875</v>
      </c>
      <c r="AD157" s="19">
        <v>3.1</v>
      </c>
      <c r="AE157" s="16"/>
      <c r="AF157" s="16"/>
      <c r="AG157" s="16"/>
      <c r="AH157" s="17"/>
      <c r="AI157" s="17"/>
      <c r="AJ157" s="17"/>
      <c r="AK157" s="17"/>
      <c r="AL157" s="17"/>
      <c r="AM157" s="17"/>
      <c r="AN157" s="17"/>
    </row>
    <row r="158" spans="1:40" s="43" customForma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18">
        <f t="shared" si="27"/>
        <v>1</v>
      </c>
      <c r="T158" s="18">
        <f t="shared" si="27"/>
        <v>0</v>
      </c>
      <c r="U158" s="18">
        <f t="shared" si="27"/>
        <v>0</v>
      </c>
      <c r="V158" s="19">
        <v>3.12</v>
      </c>
      <c r="W158" s="19" t="str">
        <f t="shared" si="23"/>
        <v>--</v>
      </c>
      <c r="X158" s="19"/>
      <c r="Y158" s="19"/>
      <c r="Z158" s="20">
        <v>0.97499999999999998</v>
      </c>
      <c r="AA158" s="20">
        <f t="shared" si="24"/>
        <v>0.97499999999999998</v>
      </c>
      <c r="AB158" s="20">
        <v>0.97499999999999998</v>
      </c>
      <c r="AC158" s="20">
        <f t="shared" si="25"/>
        <v>0.97499999999999998</v>
      </c>
      <c r="AD158" s="19">
        <v>3.12</v>
      </c>
      <c r="AE158" s="16"/>
      <c r="AF158" s="16"/>
      <c r="AG158" s="16"/>
      <c r="AH158" s="17"/>
      <c r="AI158" s="17"/>
      <c r="AJ158" s="17"/>
      <c r="AK158" s="17"/>
      <c r="AL158" s="17"/>
      <c r="AM158" s="17"/>
      <c r="AN158" s="17"/>
    </row>
    <row r="159" spans="1:40" s="43" customForma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18">
        <f t="shared" si="27"/>
        <v>1</v>
      </c>
      <c r="T159" s="18">
        <f t="shared" si="27"/>
        <v>0</v>
      </c>
      <c r="U159" s="18">
        <f t="shared" si="27"/>
        <v>0</v>
      </c>
      <c r="V159" s="19">
        <v>3.14</v>
      </c>
      <c r="W159" s="19" t="str">
        <f t="shared" si="23"/>
        <v>--</v>
      </c>
      <c r="X159" s="19"/>
      <c r="Y159" s="19"/>
      <c r="Z159" s="20">
        <v>0.98124999999999996</v>
      </c>
      <c r="AA159" s="20">
        <f t="shared" si="24"/>
        <v>0.98124999999999996</v>
      </c>
      <c r="AB159" s="20">
        <v>0.98124999999999996</v>
      </c>
      <c r="AC159" s="20">
        <f t="shared" si="25"/>
        <v>0.98124999999999996</v>
      </c>
      <c r="AD159" s="19">
        <v>3.14</v>
      </c>
      <c r="AE159" s="16"/>
      <c r="AF159" s="16"/>
      <c r="AG159" s="16"/>
      <c r="AH159" s="17"/>
      <c r="AI159" s="17"/>
      <c r="AJ159" s="17"/>
      <c r="AK159" s="17"/>
      <c r="AL159" s="17"/>
      <c r="AM159" s="17"/>
      <c r="AN159" s="17"/>
    </row>
    <row r="160" spans="1:40" s="43" customForma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18">
        <f t="shared" si="27"/>
        <v>1</v>
      </c>
      <c r="T160" s="18">
        <f t="shared" si="27"/>
        <v>0</v>
      </c>
      <c r="U160" s="18">
        <f t="shared" si="27"/>
        <v>0</v>
      </c>
      <c r="V160" s="19">
        <v>3.16</v>
      </c>
      <c r="W160" s="19" t="str">
        <f t="shared" si="23"/>
        <v>--</v>
      </c>
      <c r="X160" s="19"/>
      <c r="Y160" s="19"/>
      <c r="Z160" s="20">
        <v>0.98750000000000004</v>
      </c>
      <c r="AA160" s="20">
        <f t="shared" si="24"/>
        <v>0.98750000000000004</v>
      </c>
      <c r="AB160" s="20">
        <v>0.98750000000000004</v>
      </c>
      <c r="AC160" s="20">
        <f t="shared" si="25"/>
        <v>0.98750000000000004</v>
      </c>
      <c r="AD160" s="19">
        <v>3.16</v>
      </c>
      <c r="AE160" s="16"/>
      <c r="AF160" s="16"/>
      <c r="AG160" s="16"/>
      <c r="AH160" s="17"/>
      <c r="AI160" s="17"/>
      <c r="AJ160" s="17"/>
      <c r="AK160" s="17"/>
      <c r="AL160" s="17"/>
      <c r="AM160" s="17"/>
      <c r="AN160" s="17"/>
    </row>
    <row r="161" spans="1:40" s="43" customForma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18">
        <f t="shared" si="27"/>
        <v>1</v>
      </c>
      <c r="T161" s="18">
        <f t="shared" si="27"/>
        <v>0</v>
      </c>
      <c r="U161" s="18">
        <f t="shared" si="27"/>
        <v>0</v>
      </c>
      <c r="V161" s="19">
        <v>3.18</v>
      </c>
      <c r="W161" s="19" t="str">
        <f t="shared" si="23"/>
        <v>--</v>
      </c>
      <c r="X161" s="19"/>
      <c r="Y161" s="19"/>
      <c r="Z161" s="20">
        <v>0.99375000000000002</v>
      </c>
      <c r="AA161" s="20">
        <f t="shared" si="24"/>
        <v>0.99375000000000002</v>
      </c>
      <c r="AB161" s="20">
        <v>0.99375000000000002</v>
      </c>
      <c r="AC161" s="20">
        <f t="shared" si="25"/>
        <v>0.99375000000000002</v>
      </c>
      <c r="AD161" s="19">
        <v>3.18</v>
      </c>
      <c r="AE161" s="16"/>
      <c r="AF161" s="16"/>
      <c r="AG161" s="16"/>
      <c r="AH161" s="17"/>
      <c r="AI161" s="17"/>
      <c r="AJ161" s="17"/>
      <c r="AK161" s="17"/>
      <c r="AL161" s="17"/>
      <c r="AM161" s="17"/>
      <c r="AN161" s="17"/>
    </row>
    <row r="162" spans="1:40" s="43" customForma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18">
        <f t="shared" si="27"/>
        <v>1</v>
      </c>
      <c r="T162" s="18">
        <f t="shared" si="27"/>
        <v>0</v>
      </c>
      <c r="U162" s="18">
        <f t="shared" si="27"/>
        <v>0</v>
      </c>
      <c r="V162" s="19">
        <v>3.2</v>
      </c>
      <c r="W162" s="19" t="str">
        <f t="shared" si="23"/>
        <v>--</v>
      </c>
      <c r="X162" s="19"/>
      <c r="Y162" s="19"/>
      <c r="Z162" s="20">
        <v>1</v>
      </c>
      <c r="AA162" s="20">
        <f t="shared" si="24"/>
        <v>1</v>
      </c>
      <c r="AB162" s="20">
        <v>1</v>
      </c>
      <c r="AC162" s="20">
        <f t="shared" si="25"/>
        <v>1</v>
      </c>
      <c r="AD162" s="19">
        <v>3.2</v>
      </c>
      <c r="AE162" s="16"/>
      <c r="AF162" s="16"/>
      <c r="AG162" s="16"/>
      <c r="AH162" s="17"/>
      <c r="AI162" s="17"/>
      <c r="AJ162" s="17"/>
      <c r="AK162" s="17"/>
      <c r="AL162" s="17"/>
      <c r="AM162" s="17"/>
      <c r="AN162" s="17"/>
    </row>
    <row r="163" spans="1:40" s="43" customForma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18">
        <f t="shared" si="27"/>
        <v>1</v>
      </c>
      <c r="T163" s="18">
        <f t="shared" si="27"/>
        <v>0</v>
      </c>
      <c r="U163" s="18">
        <f t="shared" si="27"/>
        <v>0</v>
      </c>
      <c r="V163" s="19">
        <v>3.22</v>
      </c>
      <c r="W163" s="19" t="str">
        <f t="shared" si="23"/>
        <v>--</v>
      </c>
      <c r="X163" s="19"/>
      <c r="Y163" s="19"/>
      <c r="Z163" s="20">
        <v>1.0062500000000001</v>
      </c>
      <c r="AA163" s="20">
        <f t="shared" si="24"/>
        <v>1.0062500000000001</v>
      </c>
      <c r="AB163" s="20">
        <v>1.0062500000000001</v>
      </c>
      <c r="AC163" s="20">
        <f t="shared" si="25"/>
        <v>1.0062500000000001</v>
      </c>
      <c r="AD163" s="19">
        <v>3.22</v>
      </c>
      <c r="AE163" s="16"/>
      <c r="AF163" s="16"/>
      <c r="AG163" s="16"/>
      <c r="AH163" s="17"/>
      <c r="AI163" s="17"/>
      <c r="AJ163" s="17"/>
      <c r="AK163" s="17"/>
      <c r="AL163" s="17"/>
      <c r="AM163" s="17"/>
      <c r="AN163" s="17"/>
    </row>
    <row r="164" spans="1:40" s="43" customForma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18">
        <f t="shared" ref="S164:U179" si="28" xml:space="preserve"> S163</f>
        <v>1</v>
      </c>
      <c r="T164" s="18">
        <f t="shared" si="28"/>
        <v>0</v>
      </c>
      <c r="U164" s="18">
        <f t="shared" si="28"/>
        <v>0</v>
      </c>
      <c r="V164" s="19">
        <v>3.24</v>
      </c>
      <c r="W164" s="19" t="str">
        <f t="shared" si="23"/>
        <v>--</v>
      </c>
      <c r="X164" s="19"/>
      <c r="Y164" s="19"/>
      <c r="Z164" s="20">
        <v>1.0125</v>
      </c>
      <c r="AA164" s="20">
        <f t="shared" si="24"/>
        <v>1.0125</v>
      </c>
      <c r="AB164" s="20">
        <v>1.0125</v>
      </c>
      <c r="AC164" s="20">
        <f t="shared" si="25"/>
        <v>1.0125</v>
      </c>
      <c r="AD164" s="19">
        <v>3.24</v>
      </c>
      <c r="AE164" s="16"/>
      <c r="AF164" s="16"/>
      <c r="AG164" s="16"/>
      <c r="AH164" s="17"/>
      <c r="AI164" s="17"/>
      <c r="AJ164" s="17"/>
      <c r="AK164" s="17"/>
      <c r="AL164" s="17"/>
      <c r="AM164" s="17"/>
      <c r="AN164" s="17"/>
    </row>
    <row r="165" spans="1:40" s="43" customForma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18">
        <f t="shared" si="28"/>
        <v>1</v>
      </c>
      <c r="T165" s="18">
        <f t="shared" si="28"/>
        <v>0</v>
      </c>
      <c r="U165" s="18">
        <f t="shared" si="28"/>
        <v>0</v>
      </c>
      <c r="V165" s="19">
        <v>3.26</v>
      </c>
      <c r="W165" s="19" t="str">
        <f t="shared" si="23"/>
        <v>--</v>
      </c>
      <c r="X165" s="19"/>
      <c r="Y165" s="19"/>
      <c r="Z165" s="20">
        <v>1.01875</v>
      </c>
      <c r="AA165" s="20">
        <f t="shared" si="24"/>
        <v>1.01875</v>
      </c>
      <c r="AB165" s="20">
        <v>1.01875</v>
      </c>
      <c r="AC165" s="20">
        <f t="shared" si="25"/>
        <v>1.01875</v>
      </c>
      <c r="AD165" s="19">
        <v>3.26</v>
      </c>
      <c r="AE165" s="16"/>
      <c r="AF165" s="16"/>
      <c r="AG165" s="16"/>
      <c r="AH165" s="17"/>
      <c r="AI165" s="17"/>
      <c r="AJ165" s="17"/>
      <c r="AK165" s="17"/>
      <c r="AL165" s="17"/>
      <c r="AM165" s="17"/>
      <c r="AN165" s="17"/>
    </row>
    <row r="166" spans="1:40" s="43" customForma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18">
        <f t="shared" si="28"/>
        <v>1</v>
      </c>
      <c r="T166" s="18">
        <f t="shared" si="28"/>
        <v>0</v>
      </c>
      <c r="U166" s="18">
        <f t="shared" si="28"/>
        <v>0</v>
      </c>
      <c r="V166" s="19">
        <v>3.28</v>
      </c>
      <c r="W166" s="19" t="str">
        <f t="shared" si="23"/>
        <v>--</v>
      </c>
      <c r="X166" s="19"/>
      <c r="Y166" s="19"/>
      <c r="Z166" s="20">
        <v>1.0249999999999999</v>
      </c>
      <c r="AA166" s="20">
        <f t="shared" si="24"/>
        <v>1.0249999999999999</v>
      </c>
      <c r="AB166" s="20">
        <v>1.0249999999999999</v>
      </c>
      <c r="AC166" s="20">
        <f t="shared" si="25"/>
        <v>1.0249999999999999</v>
      </c>
      <c r="AD166" s="19">
        <v>3.28</v>
      </c>
      <c r="AE166" s="16"/>
      <c r="AF166" s="16"/>
      <c r="AG166" s="16"/>
      <c r="AH166" s="17"/>
      <c r="AI166" s="17"/>
      <c r="AJ166" s="17"/>
      <c r="AK166" s="17"/>
      <c r="AL166" s="17"/>
      <c r="AM166" s="17"/>
      <c r="AN166" s="17"/>
    </row>
    <row r="167" spans="1:40" s="43" customForma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18">
        <f t="shared" si="28"/>
        <v>1</v>
      </c>
      <c r="T167" s="18">
        <f t="shared" si="28"/>
        <v>0</v>
      </c>
      <c r="U167" s="18">
        <f t="shared" si="28"/>
        <v>0</v>
      </c>
      <c r="V167" s="19">
        <v>3.3</v>
      </c>
      <c r="W167" s="19" t="str">
        <f t="shared" si="23"/>
        <v>--</v>
      </c>
      <c r="X167" s="19"/>
      <c r="Y167" s="19"/>
      <c r="Z167" s="20">
        <v>1.03125</v>
      </c>
      <c r="AA167" s="20">
        <f t="shared" si="24"/>
        <v>1.03125</v>
      </c>
      <c r="AB167" s="20">
        <v>1.03125</v>
      </c>
      <c r="AC167" s="20">
        <f t="shared" si="25"/>
        <v>1.03125</v>
      </c>
      <c r="AD167" s="19">
        <v>3.3</v>
      </c>
      <c r="AE167" s="16"/>
      <c r="AF167" s="16"/>
      <c r="AG167" s="16"/>
      <c r="AH167" s="17"/>
      <c r="AI167" s="17"/>
      <c r="AJ167" s="17"/>
      <c r="AK167" s="17"/>
      <c r="AL167" s="17"/>
      <c r="AM167" s="17"/>
      <c r="AN167" s="17"/>
    </row>
    <row r="168" spans="1:40" s="43" customForma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18">
        <f t="shared" si="28"/>
        <v>1</v>
      </c>
      <c r="T168" s="18">
        <f t="shared" si="28"/>
        <v>0</v>
      </c>
      <c r="U168" s="18">
        <f t="shared" si="28"/>
        <v>0</v>
      </c>
      <c r="V168" s="19">
        <v>3.32</v>
      </c>
      <c r="W168" s="19" t="str">
        <f t="shared" si="23"/>
        <v>--</v>
      </c>
      <c r="X168" s="19"/>
      <c r="Y168" s="19"/>
      <c r="Z168" s="20">
        <v>1.0375000000000001</v>
      </c>
      <c r="AA168" s="20">
        <f t="shared" si="24"/>
        <v>1.0375000000000001</v>
      </c>
      <c r="AB168" s="20">
        <v>1.0375000000000001</v>
      </c>
      <c r="AC168" s="20">
        <f t="shared" si="25"/>
        <v>1.0375000000000001</v>
      </c>
      <c r="AD168" s="19">
        <v>3.32</v>
      </c>
      <c r="AE168" s="16"/>
      <c r="AF168" s="16"/>
      <c r="AG168" s="16"/>
      <c r="AH168" s="17"/>
      <c r="AI168" s="17"/>
      <c r="AJ168" s="17"/>
      <c r="AK168" s="17"/>
      <c r="AL168" s="17"/>
      <c r="AM168" s="17"/>
      <c r="AN168" s="17"/>
    </row>
    <row r="169" spans="1:40" s="43" customForma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18">
        <f t="shared" si="28"/>
        <v>1</v>
      </c>
      <c r="T169" s="18">
        <f t="shared" si="28"/>
        <v>0</v>
      </c>
      <c r="U169" s="18">
        <f t="shared" si="28"/>
        <v>0</v>
      </c>
      <c r="V169" s="19">
        <v>3.34</v>
      </c>
      <c r="W169" s="19" t="str">
        <f t="shared" si="23"/>
        <v>--</v>
      </c>
      <c r="X169" s="19"/>
      <c r="Y169" s="19"/>
      <c r="Z169" s="20">
        <v>1.04375</v>
      </c>
      <c r="AA169" s="20">
        <f t="shared" si="24"/>
        <v>1.04375</v>
      </c>
      <c r="AB169" s="20">
        <v>1.04375</v>
      </c>
      <c r="AC169" s="20">
        <f t="shared" si="25"/>
        <v>1.04375</v>
      </c>
      <c r="AD169" s="19">
        <v>3.34</v>
      </c>
      <c r="AE169" s="16"/>
      <c r="AF169" s="16"/>
      <c r="AG169" s="16"/>
      <c r="AH169" s="17"/>
      <c r="AI169" s="17"/>
      <c r="AJ169" s="17"/>
      <c r="AK169" s="17"/>
      <c r="AL169" s="17"/>
      <c r="AM169" s="17"/>
      <c r="AN169" s="17"/>
    </row>
    <row r="170" spans="1:40" s="43" customForma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18">
        <f t="shared" si="28"/>
        <v>1</v>
      </c>
      <c r="T170" s="18">
        <f t="shared" si="28"/>
        <v>0</v>
      </c>
      <c r="U170" s="18">
        <f t="shared" si="28"/>
        <v>0</v>
      </c>
      <c r="V170" s="19">
        <v>3.36</v>
      </c>
      <c r="W170" s="19" t="str">
        <f t="shared" si="23"/>
        <v>--</v>
      </c>
      <c r="X170" s="19"/>
      <c r="Y170" s="19"/>
      <c r="Z170" s="20">
        <v>1.05</v>
      </c>
      <c r="AA170" s="20">
        <f t="shared" si="24"/>
        <v>1.05</v>
      </c>
      <c r="AB170" s="20">
        <v>1.05</v>
      </c>
      <c r="AC170" s="20">
        <f t="shared" si="25"/>
        <v>1.05</v>
      </c>
      <c r="AD170" s="19">
        <v>3.36</v>
      </c>
      <c r="AE170" s="16"/>
      <c r="AF170" s="16"/>
      <c r="AG170" s="16"/>
      <c r="AH170" s="17"/>
      <c r="AI170" s="17"/>
      <c r="AJ170" s="17"/>
      <c r="AK170" s="17"/>
      <c r="AL170" s="17"/>
      <c r="AM170" s="17"/>
      <c r="AN170" s="17"/>
    </row>
    <row r="171" spans="1:40" s="43" customForma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18">
        <f t="shared" si="28"/>
        <v>1</v>
      </c>
      <c r="T171" s="18">
        <f t="shared" si="28"/>
        <v>0</v>
      </c>
      <c r="U171" s="18">
        <f t="shared" si="28"/>
        <v>0</v>
      </c>
      <c r="V171" s="19">
        <v>3.38</v>
      </c>
      <c r="W171" s="19" t="str">
        <f t="shared" si="23"/>
        <v>--</v>
      </c>
      <c r="X171" s="19"/>
      <c r="Y171" s="19"/>
      <c r="Z171" s="20">
        <v>1.0562499999999999</v>
      </c>
      <c r="AA171" s="20">
        <f t="shared" si="24"/>
        <v>1.0562499999999999</v>
      </c>
      <c r="AB171" s="20">
        <v>1.0562499999999999</v>
      </c>
      <c r="AC171" s="20">
        <f t="shared" si="25"/>
        <v>1.0562499999999999</v>
      </c>
      <c r="AD171" s="19">
        <v>3.38</v>
      </c>
      <c r="AE171" s="16"/>
      <c r="AF171" s="16"/>
      <c r="AG171" s="16"/>
      <c r="AH171" s="17"/>
      <c r="AI171" s="17"/>
      <c r="AJ171" s="17"/>
      <c r="AK171" s="17"/>
      <c r="AL171" s="17"/>
      <c r="AM171" s="17"/>
      <c r="AN171" s="17"/>
    </row>
    <row r="172" spans="1:40" s="43" customForma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18">
        <f t="shared" si="28"/>
        <v>1</v>
      </c>
      <c r="T172" s="18">
        <f t="shared" si="28"/>
        <v>0</v>
      </c>
      <c r="U172" s="18">
        <f t="shared" si="28"/>
        <v>0</v>
      </c>
      <c r="V172" s="19">
        <v>3.4</v>
      </c>
      <c r="W172" s="19" t="str">
        <f t="shared" si="23"/>
        <v>--</v>
      </c>
      <c r="X172" s="19"/>
      <c r="Y172" s="19"/>
      <c r="Z172" s="20">
        <v>1.0625</v>
      </c>
      <c r="AA172" s="20">
        <f t="shared" si="24"/>
        <v>1.0625</v>
      </c>
      <c r="AB172" s="20">
        <v>1.0625</v>
      </c>
      <c r="AC172" s="20">
        <f t="shared" si="25"/>
        <v>1.0625</v>
      </c>
      <c r="AD172" s="19">
        <v>3.4</v>
      </c>
      <c r="AE172" s="16"/>
      <c r="AF172" s="16"/>
      <c r="AG172" s="16"/>
      <c r="AH172" s="17"/>
      <c r="AI172" s="17"/>
      <c r="AJ172" s="17"/>
      <c r="AK172" s="17"/>
      <c r="AL172" s="17"/>
      <c r="AM172" s="17"/>
      <c r="AN172" s="17"/>
    </row>
    <row r="173" spans="1:40" s="43" customForma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18">
        <f t="shared" si="28"/>
        <v>1</v>
      </c>
      <c r="T173" s="18">
        <f t="shared" si="28"/>
        <v>0</v>
      </c>
      <c r="U173" s="18">
        <f t="shared" si="28"/>
        <v>0</v>
      </c>
      <c r="V173" s="19">
        <v>3.42</v>
      </c>
      <c r="W173" s="19" t="str">
        <f t="shared" si="23"/>
        <v>--</v>
      </c>
      <c r="X173" s="19"/>
      <c r="Y173" s="19"/>
      <c r="Z173" s="20">
        <v>1.0687500000000001</v>
      </c>
      <c r="AA173" s="20">
        <f t="shared" si="24"/>
        <v>1.0687500000000001</v>
      </c>
      <c r="AB173" s="20">
        <v>1.0687500000000001</v>
      </c>
      <c r="AC173" s="20">
        <f t="shared" si="25"/>
        <v>1.0687500000000001</v>
      </c>
      <c r="AD173" s="19">
        <v>3.42</v>
      </c>
      <c r="AE173" s="16"/>
      <c r="AF173" s="16"/>
      <c r="AG173" s="16"/>
      <c r="AH173" s="17"/>
      <c r="AI173" s="17"/>
      <c r="AJ173" s="17"/>
      <c r="AK173" s="17"/>
      <c r="AL173" s="17"/>
      <c r="AM173" s="17"/>
      <c r="AN173" s="17"/>
    </row>
    <row r="174" spans="1:40" s="43" customForma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18">
        <f t="shared" si="28"/>
        <v>1</v>
      </c>
      <c r="T174" s="18">
        <f t="shared" si="28"/>
        <v>0</v>
      </c>
      <c r="U174" s="18">
        <f t="shared" si="28"/>
        <v>0</v>
      </c>
      <c r="V174" s="19">
        <v>3.44</v>
      </c>
      <c r="W174" s="19" t="str">
        <f t="shared" si="23"/>
        <v>--</v>
      </c>
      <c r="X174" s="19"/>
      <c r="Y174" s="19"/>
      <c r="Z174" s="20">
        <v>1.075</v>
      </c>
      <c r="AA174" s="20">
        <f t="shared" si="24"/>
        <v>1.075</v>
      </c>
      <c r="AB174" s="20">
        <v>1.075</v>
      </c>
      <c r="AC174" s="20">
        <f t="shared" si="25"/>
        <v>1.075</v>
      </c>
      <c r="AD174" s="19">
        <v>3.44</v>
      </c>
      <c r="AE174" s="16"/>
      <c r="AF174" s="16"/>
      <c r="AG174" s="16"/>
      <c r="AH174" s="17"/>
      <c r="AI174" s="17"/>
      <c r="AJ174" s="17"/>
      <c r="AK174" s="17"/>
      <c r="AL174" s="17"/>
      <c r="AM174" s="17"/>
      <c r="AN174" s="17"/>
    </row>
    <row r="175" spans="1:40" s="43" customForma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18">
        <f t="shared" si="28"/>
        <v>1</v>
      </c>
      <c r="T175" s="18">
        <f t="shared" si="28"/>
        <v>0</v>
      </c>
      <c r="U175" s="18">
        <f t="shared" si="28"/>
        <v>0</v>
      </c>
      <c r="V175" s="19">
        <v>3.46</v>
      </c>
      <c r="W175" s="19" t="str">
        <f t="shared" si="23"/>
        <v>--</v>
      </c>
      <c r="X175" s="19"/>
      <c r="Y175" s="19"/>
      <c r="Z175" s="20">
        <v>1.08125</v>
      </c>
      <c r="AA175" s="20">
        <f t="shared" si="24"/>
        <v>1.08125</v>
      </c>
      <c r="AB175" s="20">
        <v>1.08125</v>
      </c>
      <c r="AC175" s="20">
        <f t="shared" si="25"/>
        <v>1.08125</v>
      </c>
      <c r="AD175" s="19">
        <v>3.46</v>
      </c>
      <c r="AE175" s="16"/>
      <c r="AF175" s="16"/>
      <c r="AG175" s="16"/>
      <c r="AH175" s="17"/>
      <c r="AI175" s="17"/>
      <c r="AJ175" s="17"/>
      <c r="AK175" s="17"/>
      <c r="AL175" s="17"/>
      <c r="AM175" s="17"/>
      <c r="AN175" s="17"/>
    </row>
    <row r="176" spans="1:40" s="43" customForma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18">
        <f t="shared" si="28"/>
        <v>1</v>
      </c>
      <c r="T176" s="18">
        <f t="shared" si="28"/>
        <v>0</v>
      </c>
      <c r="U176" s="18">
        <f t="shared" si="28"/>
        <v>0</v>
      </c>
      <c r="V176" s="19">
        <v>3.48</v>
      </c>
      <c r="W176" s="19" t="str">
        <f t="shared" si="23"/>
        <v>--</v>
      </c>
      <c r="X176" s="19"/>
      <c r="Y176" s="19"/>
      <c r="Z176" s="20">
        <v>1.0874999999999999</v>
      </c>
      <c r="AA176" s="20">
        <f t="shared" si="24"/>
        <v>1.0874999999999999</v>
      </c>
      <c r="AB176" s="20">
        <v>1.0874999999999999</v>
      </c>
      <c r="AC176" s="20">
        <f t="shared" si="25"/>
        <v>1.0874999999999999</v>
      </c>
      <c r="AD176" s="19">
        <v>3.48</v>
      </c>
      <c r="AE176" s="16"/>
      <c r="AF176" s="16"/>
      <c r="AG176" s="16"/>
      <c r="AH176" s="17"/>
      <c r="AI176" s="17"/>
      <c r="AJ176" s="17"/>
      <c r="AK176" s="17"/>
      <c r="AL176" s="17"/>
      <c r="AM176" s="17"/>
      <c r="AN176" s="17"/>
    </row>
    <row r="177" spans="1:40" s="43" customForma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18">
        <f t="shared" si="28"/>
        <v>1</v>
      </c>
      <c r="T177" s="18">
        <f t="shared" si="28"/>
        <v>0</v>
      </c>
      <c r="U177" s="18">
        <f t="shared" si="28"/>
        <v>0</v>
      </c>
      <c r="V177" s="19">
        <v>3.5</v>
      </c>
      <c r="W177" s="19" t="str">
        <f t="shared" si="23"/>
        <v>--</v>
      </c>
      <c r="X177" s="19"/>
      <c r="Y177" s="19"/>
      <c r="Z177" s="20">
        <v>1.09375</v>
      </c>
      <c r="AA177" s="20">
        <f t="shared" si="24"/>
        <v>1.09375</v>
      </c>
      <c r="AB177" s="20">
        <v>1.09375</v>
      </c>
      <c r="AC177" s="20">
        <f t="shared" si="25"/>
        <v>1.09375</v>
      </c>
      <c r="AD177" s="19">
        <v>3.5</v>
      </c>
      <c r="AE177" s="16"/>
      <c r="AF177" s="16"/>
      <c r="AG177" s="16"/>
      <c r="AH177" s="17"/>
      <c r="AI177" s="17"/>
      <c r="AJ177" s="17"/>
      <c r="AK177" s="17"/>
      <c r="AL177" s="17"/>
      <c r="AM177" s="17"/>
      <c r="AN177" s="17"/>
    </row>
    <row r="178" spans="1:40" s="43" customForma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18">
        <f t="shared" si="28"/>
        <v>1</v>
      </c>
      <c r="T178" s="18">
        <f t="shared" si="28"/>
        <v>0</v>
      </c>
      <c r="U178" s="18">
        <f t="shared" si="28"/>
        <v>0</v>
      </c>
      <c r="V178" s="19">
        <v>3.52</v>
      </c>
      <c r="W178" s="19" t="str">
        <f t="shared" si="23"/>
        <v>--</v>
      </c>
      <c r="X178" s="19"/>
      <c r="Y178" s="19"/>
      <c r="Z178" s="20">
        <v>1.1000000000000001</v>
      </c>
      <c r="AA178" s="20">
        <f t="shared" si="24"/>
        <v>1.1000000000000001</v>
      </c>
      <c r="AB178" s="20">
        <v>1.1000000000000001</v>
      </c>
      <c r="AC178" s="20">
        <f t="shared" si="25"/>
        <v>1.1000000000000001</v>
      </c>
      <c r="AD178" s="19">
        <v>3.52</v>
      </c>
      <c r="AE178" s="16"/>
      <c r="AF178" s="16"/>
      <c r="AG178" s="16"/>
      <c r="AH178" s="17"/>
      <c r="AI178" s="17"/>
      <c r="AJ178" s="17"/>
      <c r="AK178" s="17"/>
      <c r="AL178" s="17"/>
      <c r="AM178" s="17"/>
      <c r="AN178" s="17"/>
    </row>
    <row r="179" spans="1:40" s="43" customForma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18">
        <f t="shared" si="28"/>
        <v>1</v>
      </c>
      <c r="T179" s="18">
        <f t="shared" si="28"/>
        <v>0</v>
      </c>
      <c r="U179" s="18">
        <f t="shared" si="28"/>
        <v>0</v>
      </c>
      <c r="V179" s="19">
        <v>3.54</v>
      </c>
      <c r="W179" s="19" t="str">
        <f t="shared" si="23"/>
        <v>--</v>
      </c>
      <c r="X179" s="19"/>
      <c r="Y179" s="19"/>
      <c r="Z179" s="20">
        <v>1.10625</v>
      </c>
      <c r="AA179" s="20">
        <f t="shared" si="24"/>
        <v>1.10625</v>
      </c>
      <c r="AB179" s="20">
        <v>1.10625</v>
      </c>
      <c r="AC179" s="20">
        <f t="shared" si="25"/>
        <v>1.10625</v>
      </c>
      <c r="AD179" s="19">
        <v>3.54</v>
      </c>
      <c r="AE179" s="16"/>
      <c r="AF179" s="16"/>
      <c r="AG179" s="16"/>
      <c r="AH179" s="17"/>
      <c r="AI179" s="17"/>
      <c r="AJ179" s="17"/>
      <c r="AK179" s="17"/>
      <c r="AL179" s="17"/>
      <c r="AM179" s="17"/>
      <c r="AN179" s="17"/>
    </row>
    <row r="180" spans="1:40" s="43" customForma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18">
        <f t="shared" ref="S180:U195" si="29" xml:space="preserve"> S179</f>
        <v>1</v>
      </c>
      <c r="T180" s="18">
        <f t="shared" si="29"/>
        <v>0</v>
      </c>
      <c r="U180" s="18">
        <f t="shared" si="29"/>
        <v>0</v>
      </c>
      <c r="V180" s="19">
        <v>3.56</v>
      </c>
      <c r="W180" s="19" t="str">
        <f t="shared" si="23"/>
        <v>--</v>
      </c>
      <c r="X180" s="19"/>
      <c r="Y180" s="19"/>
      <c r="Z180" s="20">
        <v>1.1125</v>
      </c>
      <c r="AA180" s="20">
        <f t="shared" si="24"/>
        <v>1.1125</v>
      </c>
      <c r="AB180" s="20">
        <v>1.1125</v>
      </c>
      <c r="AC180" s="20">
        <f t="shared" si="25"/>
        <v>1.1125</v>
      </c>
      <c r="AD180" s="19">
        <v>3.56</v>
      </c>
      <c r="AE180" s="16"/>
      <c r="AF180" s="16"/>
      <c r="AG180" s="16"/>
      <c r="AH180" s="17"/>
      <c r="AI180" s="17"/>
      <c r="AJ180" s="17"/>
      <c r="AK180" s="17"/>
      <c r="AL180" s="17"/>
      <c r="AM180" s="17"/>
      <c r="AN180" s="17"/>
    </row>
    <row r="181" spans="1:40" s="43" customForma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18">
        <f t="shared" si="29"/>
        <v>1</v>
      </c>
      <c r="T181" s="18">
        <f t="shared" si="29"/>
        <v>0</v>
      </c>
      <c r="U181" s="18">
        <f t="shared" si="29"/>
        <v>0</v>
      </c>
      <c r="V181" s="19">
        <v>3.58</v>
      </c>
      <c r="W181" s="19" t="str">
        <f t="shared" si="23"/>
        <v>--</v>
      </c>
      <c r="X181" s="19"/>
      <c r="Y181" s="19"/>
      <c r="Z181" s="20">
        <v>1.1187499999999999</v>
      </c>
      <c r="AA181" s="20">
        <f t="shared" si="24"/>
        <v>1.1187499999999999</v>
      </c>
      <c r="AB181" s="20">
        <v>1.1187499999999999</v>
      </c>
      <c r="AC181" s="20">
        <f t="shared" si="25"/>
        <v>1.1187499999999999</v>
      </c>
      <c r="AD181" s="19">
        <v>3.58</v>
      </c>
      <c r="AE181" s="16"/>
      <c r="AF181" s="16"/>
      <c r="AG181" s="16"/>
      <c r="AH181" s="17"/>
      <c r="AI181" s="17"/>
      <c r="AJ181" s="17"/>
      <c r="AK181" s="17"/>
      <c r="AL181" s="17"/>
      <c r="AM181" s="17"/>
      <c r="AN181" s="17"/>
    </row>
    <row r="182" spans="1:40" s="43" customForma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18">
        <f t="shared" si="29"/>
        <v>1</v>
      </c>
      <c r="T182" s="18">
        <f t="shared" si="29"/>
        <v>0</v>
      </c>
      <c r="U182" s="18">
        <f t="shared" si="29"/>
        <v>0</v>
      </c>
      <c r="V182" s="19">
        <v>3.6</v>
      </c>
      <c r="W182" s="19" t="str">
        <f t="shared" si="23"/>
        <v>--</v>
      </c>
      <c r="X182" s="19"/>
      <c r="Y182" s="19"/>
      <c r="Z182" s="20">
        <v>1.125</v>
      </c>
      <c r="AA182" s="20">
        <f t="shared" si="24"/>
        <v>1.125</v>
      </c>
      <c r="AB182" s="20">
        <v>1.125</v>
      </c>
      <c r="AC182" s="20">
        <f t="shared" si="25"/>
        <v>1.125</v>
      </c>
      <c r="AD182" s="19">
        <v>3.6</v>
      </c>
      <c r="AE182" s="16"/>
      <c r="AF182" s="16"/>
      <c r="AG182" s="16"/>
      <c r="AH182" s="17"/>
      <c r="AI182" s="17"/>
      <c r="AJ182" s="17"/>
      <c r="AK182" s="17"/>
      <c r="AL182" s="17"/>
      <c r="AM182" s="17"/>
      <c r="AN182" s="17"/>
    </row>
    <row r="183" spans="1:40" s="43" customForma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18">
        <f t="shared" si="29"/>
        <v>1</v>
      </c>
      <c r="T183" s="18">
        <f t="shared" si="29"/>
        <v>0</v>
      </c>
      <c r="U183" s="18">
        <f t="shared" si="29"/>
        <v>0</v>
      </c>
      <c r="V183" s="19">
        <v>3.62</v>
      </c>
      <c r="W183" s="19" t="str">
        <f t="shared" si="23"/>
        <v>--</v>
      </c>
      <c r="X183" s="19"/>
      <c r="Y183" s="19"/>
      <c r="Z183" s="20">
        <v>1.1312500000000001</v>
      </c>
      <c r="AA183" s="20">
        <f t="shared" si="24"/>
        <v>1.1312500000000001</v>
      </c>
      <c r="AB183" s="20">
        <v>1.1312500000000001</v>
      </c>
      <c r="AC183" s="20">
        <f t="shared" si="25"/>
        <v>1.1312500000000001</v>
      </c>
      <c r="AD183" s="19">
        <v>3.62</v>
      </c>
      <c r="AE183" s="16"/>
      <c r="AF183" s="16"/>
      <c r="AG183" s="16"/>
      <c r="AH183" s="17"/>
      <c r="AI183" s="17"/>
      <c r="AJ183" s="17"/>
      <c r="AK183" s="17"/>
      <c r="AL183" s="17"/>
      <c r="AM183" s="17"/>
      <c r="AN183" s="17"/>
    </row>
    <row r="184" spans="1:40" s="43" customForma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18">
        <f t="shared" si="29"/>
        <v>1</v>
      </c>
      <c r="T184" s="18">
        <f t="shared" si="29"/>
        <v>0</v>
      </c>
      <c r="U184" s="18">
        <f t="shared" si="29"/>
        <v>0</v>
      </c>
      <c r="V184" s="19">
        <v>3.64</v>
      </c>
      <c r="W184" s="19" t="str">
        <f t="shared" si="23"/>
        <v>--</v>
      </c>
      <c r="X184" s="19"/>
      <c r="Y184" s="19"/>
      <c r="Z184" s="20">
        <v>1.1375</v>
      </c>
      <c r="AA184" s="20">
        <f t="shared" si="24"/>
        <v>1.1375</v>
      </c>
      <c r="AB184" s="20">
        <v>1.1375</v>
      </c>
      <c r="AC184" s="20">
        <f t="shared" si="25"/>
        <v>1.1375</v>
      </c>
      <c r="AD184" s="19">
        <v>3.64</v>
      </c>
      <c r="AE184" s="16"/>
      <c r="AF184" s="16"/>
      <c r="AG184" s="16"/>
      <c r="AH184" s="17"/>
      <c r="AI184" s="17"/>
      <c r="AJ184" s="17"/>
      <c r="AK184" s="17"/>
      <c r="AL184" s="17"/>
      <c r="AM184" s="17"/>
      <c r="AN184" s="17"/>
    </row>
    <row r="185" spans="1:40" s="43" customForma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18">
        <f t="shared" si="29"/>
        <v>1</v>
      </c>
      <c r="T185" s="18">
        <f t="shared" si="29"/>
        <v>0</v>
      </c>
      <c r="U185" s="18">
        <f t="shared" si="29"/>
        <v>0</v>
      </c>
      <c r="V185" s="19">
        <v>3.66</v>
      </c>
      <c r="W185" s="19" t="str">
        <f t="shared" si="23"/>
        <v>--</v>
      </c>
      <c r="X185" s="19"/>
      <c r="Y185" s="19"/>
      <c r="Z185" s="20">
        <v>1.14375</v>
      </c>
      <c r="AA185" s="20">
        <f t="shared" si="24"/>
        <v>1.14375</v>
      </c>
      <c r="AB185" s="20">
        <v>1.14375</v>
      </c>
      <c r="AC185" s="20">
        <f t="shared" si="25"/>
        <v>1.14375</v>
      </c>
      <c r="AD185" s="19">
        <v>3.66</v>
      </c>
      <c r="AE185" s="16"/>
      <c r="AF185" s="16"/>
      <c r="AG185" s="16"/>
      <c r="AH185" s="17"/>
      <c r="AI185" s="17"/>
      <c r="AJ185" s="17"/>
      <c r="AK185" s="17"/>
      <c r="AL185" s="17"/>
      <c r="AM185" s="17"/>
      <c r="AN185" s="17"/>
    </row>
    <row r="186" spans="1:40" s="43" customForma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18">
        <f t="shared" si="29"/>
        <v>1</v>
      </c>
      <c r="T186" s="18">
        <f t="shared" si="29"/>
        <v>0</v>
      </c>
      <c r="U186" s="18">
        <f t="shared" si="29"/>
        <v>0</v>
      </c>
      <c r="V186" s="19">
        <v>3.68</v>
      </c>
      <c r="W186" s="19" t="str">
        <f t="shared" si="23"/>
        <v>--</v>
      </c>
      <c r="X186" s="19"/>
      <c r="Y186" s="19"/>
      <c r="Z186" s="20">
        <v>1.1499999999999999</v>
      </c>
      <c r="AA186" s="20">
        <f t="shared" si="24"/>
        <v>1.1499999999999999</v>
      </c>
      <c r="AB186" s="20">
        <v>1.1499999999999999</v>
      </c>
      <c r="AC186" s="20">
        <f t="shared" si="25"/>
        <v>1.1499999999999999</v>
      </c>
      <c r="AD186" s="19">
        <v>3.68</v>
      </c>
      <c r="AE186" s="16"/>
      <c r="AF186" s="16"/>
      <c r="AG186" s="16"/>
      <c r="AH186" s="17"/>
      <c r="AI186" s="17"/>
      <c r="AJ186" s="17"/>
      <c r="AK186" s="17"/>
      <c r="AL186" s="17"/>
      <c r="AM186" s="17"/>
      <c r="AN186" s="17"/>
    </row>
    <row r="187" spans="1:40" s="43" customForma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18">
        <f t="shared" si="29"/>
        <v>1</v>
      </c>
      <c r="T187" s="18">
        <f t="shared" si="29"/>
        <v>0</v>
      </c>
      <c r="U187" s="18">
        <f t="shared" si="29"/>
        <v>0</v>
      </c>
      <c r="V187" s="19">
        <v>3.7</v>
      </c>
      <c r="W187" s="19" t="str">
        <f t="shared" si="23"/>
        <v>--</v>
      </c>
      <c r="X187" s="19"/>
      <c r="Y187" s="19"/>
      <c r="Z187" s="20">
        <v>1.15625</v>
      </c>
      <c r="AA187" s="20">
        <f t="shared" si="24"/>
        <v>1.15625</v>
      </c>
      <c r="AB187" s="20">
        <v>1.15625</v>
      </c>
      <c r="AC187" s="20">
        <f t="shared" si="25"/>
        <v>1.15625</v>
      </c>
      <c r="AD187" s="19">
        <v>3.7</v>
      </c>
      <c r="AE187" s="16"/>
      <c r="AF187" s="16"/>
      <c r="AG187" s="16"/>
      <c r="AH187" s="17"/>
      <c r="AI187" s="17"/>
      <c r="AJ187" s="17"/>
      <c r="AK187" s="17"/>
      <c r="AL187" s="17"/>
      <c r="AM187" s="17"/>
      <c r="AN187" s="17"/>
    </row>
    <row r="188" spans="1:40" s="43" customForma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18">
        <f t="shared" si="29"/>
        <v>1</v>
      </c>
      <c r="T188" s="18">
        <f t="shared" si="29"/>
        <v>0</v>
      </c>
      <c r="U188" s="18">
        <f t="shared" si="29"/>
        <v>0</v>
      </c>
      <c r="V188" s="19">
        <v>3.72</v>
      </c>
      <c r="W188" s="19" t="str">
        <f t="shared" si="23"/>
        <v>--</v>
      </c>
      <c r="X188" s="19"/>
      <c r="Y188" s="19"/>
      <c r="Z188" s="20">
        <v>1.1625000000000001</v>
      </c>
      <c r="AA188" s="20">
        <f t="shared" si="24"/>
        <v>1.1625000000000001</v>
      </c>
      <c r="AB188" s="20">
        <v>1.1625000000000001</v>
      </c>
      <c r="AC188" s="20">
        <f t="shared" si="25"/>
        <v>1.1625000000000001</v>
      </c>
      <c r="AD188" s="19">
        <v>3.72</v>
      </c>
      <c r="AE188" s="16"/>
      <c r="AF188" s="16"/>
      <c r="AG188" s="16"/>
      <c r="AH188" s="17"/>
      <c r="AI188" s="17"/>
      <c r="AJ188" s="17"/>
      <c r="AK188" s="17"/>
      <c r="AL188" s="17"/>
      <c r="AM188" s="17"/>
      <c r="AN188" s="17"/>
    </row>
    <row r="189" spans="1:40" s="43" customForma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18">
        <f t="shared" si="29"/>
        <v>1</v>
      </c>
      <c r="T189" s="18">
        <f t="shared" si="29"/>
        <v>0</v>
      </c>
      <c r="U189" s="18">
        <f t="shared" si="29"/>
        <v>0</v>
      </c>
      <c r="V189" s="19">
        <v>3.74</v>
      </c>
      <c r="W189" s="19" t="str">
        <f t="shared" si="23"/>
        <v>--</v>
      </c>
      <c r="X189" s="19"/>
      <c r="Y189" s="19"/>
      <c r="Z189" s="20">
        <v>1.16875</v>
      </c>
      <c r="AA189" s="20">
        <f t="shared" si="24"/>
        <v>1.16875</v>
      </c>
      <c r="AB189" s="20">
        <v>1.16875</v>
      </c>
      <c r="AC189" s="20">
        <f t="shared" si="25"/>
        <v>1.16875</v>
      </c>
      <c r="AD189" s="19">
        <v>3.74</v>
      </c>
      <c r="AE189" s="16"/>
      <c r="AF189" s="16"/>
      <c r="AG189" s="16"/>
      <c r="AH189" s="17"/>
      <c r="AI189" s="17"/>
      <c r="AJ189" s="17"/>
      <c r="AK189" s="17"/>
      <c r="AL189" s="17"/>
      <c r="AM189" s="17"/>
      <c r="AN189" s="17"/>
    </row>
    <row r="190" spans="1:40" s="43" customForma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18">
        <f t="shared" si="29"/>
        <v>1</v>
      </c>
      <c r="T190" s="18">
        <f t="shared" si="29"/>
        <v>0</v>
      </c>
      <c r="U190" s="18">
        <f t="shared" si="29"/>
        <v>0</v>
      </c>
      <c r="V190" s="19">
        <v>3.76</v>
      </c>
      <c r="W190" s="19" t="str">
        <f t="shared" si="23"/>
        <v>--</v>
      </c>
      <c r="X190" s="19"/>
      <c r="Y190" s="19"/>
      <c r="Z190" s="20">
        <v>1.175</v>
      </c>
      <c r="AA190" s="20">
        <f t="shared" si="24"/>
        <v>1.175</v>
      </c>
      <c r="AB190" s="20">
        <v>1.175</v>
      </c>
      <c r="AC190" s="20">
        <f t="shared" si="25"/>
        <v>1.175</v>
      </c>
      <c r="AD190" s="19">
        <v>3.76</v>
      </c>
      <c r="AE190" s="16"/>
      <c r="AF190" s="16"/>
      <c r="AG190" s="16"/>
      <c r="AH190" s="17"/>
      <c r="AI190" s="17"/>
      <c r="AJ190" s="17"/>
      <c r="AK190" s="17"/>
      <c r="AL190" s="17"/>
      <c r="AM190" s="17"/>
      <c r="AN190" s="17"/>
    </row>
    <row r="191" spans="1:40" s="43" customForma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18">
        <f t="shared" si="29"/>
        <v>1</v>
      </c>
      <c r="T191" s="18">
        <f t="shared" si="29"/>
        <v>0</v>
      </c>
      <c r="U191" s="18">
        <f t="shared" si="29"/>
        <v>0</v>
      </c>
      <c r="V191" s="19">
        <v>3.78</v>
      </c>
      <c r="W191" s="19" t="str">
        <f t="shared" si="23"/>
        <v>--</v>
      </c>
      <c r="X191" s="19"/>
      <c r="Y191" s="19"/>
      <c r="Z191" s="20">
        <v>1.1812499999999999</v>
      </c>
      <c r="AA191" s="20">
        <f t="shared" si="24"/>
        <v>1.1812499999999999</v>
      </c>
      <c r="AB191" s="20">
        <v>1.1812499999999999</v>
      </c>
      <c r="AC191" s="20">
        <f t="shared" si="25"/>
        <v>1.1812499999999999</v>
      </c>
      <c r="AD191" s="19">
        <v>3.78</v>
      </c>
      <c r="AE191" s="16"/>
      <c r="AF191" s="16"/>
      <c r="AG191" s="16"/>
      <c r="AH191" s="17"/>
      <c r="AI191" s="17"/>
      <c r="AJ191" s="17"/>
      <c r="AK191" s="17"/>
      <c r="AL191" s="17"/>
      <c r="AM191" s="17"/>
      <c r="AN191" s="17"/>
    </row>
    <row r="192" spans="1:40" s="43" customForma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18">
        <f t="shared" si="29"/>
        <v>1</v>
      </c>
      <c r="T192" s="18">
        <f t="shared" si="29"/>
        <v>0</v>
      </c>
      <c r="U192" s="18">
        <f t="shared" si="29"/>
        <v>0</v>
      </c>
      <c r="V192" s="19">
        <v>3.8</v>
      </c>
      <c r="W192" s="19" t="str">
        <f t="shared" si="23"/>
        <v>--</v>
      </c>
      <c r="X192" s="19"/>
      <c r="Y192" s="19"/>
      <c r="Z192" s="20">
        <v>1.1875</v>
      </c>
      <c r="AA192" s="20">
        <f t="shared" si="24"/>
        <v>1.1875</v>
      </c>
      <c r="AB192" s="20">
        <v>1.1875</v>
      </c>
      <c r="AC192" s="20">
        <f t="shared" si="25"/>
        <v>1.1875</v>
      </c>
      <c r="AD192" s="19">
        <v>3.8</v>
      </c>
      <c r="AE192" s="16"/>
      <c r="AF192" s="16"/>
      <c r="AG192" s="16"/>
      <c r="AH192" s="17"/>
      <c r="AI192" s="17"/>
      <c r="AJ192" s="17"/>
      <c r="AK192" s="17"/>
      <c r="AL192" s="17"/>
      <c r="AM192" s="17"/>
      <c r="AN192" s="17"/>
    </row>
    <row r="193" spans="1:40" s="43" customForma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18">
        <f t="shared" si="29"/>
        <v>1</v>
      </c>
      <c r="T193" s="18">
        <f t="shared" si="29"/>
        <v>0</v>
      </c>
      <c r="U193" s="18">
        <f t="shared" si="29"/>
        <v>0</v>
      </c>
      <c r="V193" s="19">
        <v>3.82</v>
      </c>
      <c r="W193" s="19" t="str">
        <f t="shared" si="23"/>
        <v>--</v>
      </c>
      <c r="X193" s="19"/>
      <c r="Y193" s="19"/>
      <c r="Z193" s="20">
        <v>1.1937500000000001</v>
      </c>
      <c r="AA193" s="20">
        <f t="shared" si="24"/>
        <v>1.1937500000000001</v>
      </c>
      <c r="AB193" s="20">
        <v>1.1937500000000001</v>
      </c>
      <c r="AC193" s="20">
        <f t="shared" si="25"/>
        <v>1.1937500000000001</v>
      </c>
      <c r="AD193" s="19">
        <v>3.82</v>
      </c>
      <c r="AE193" s="16"/>
      <c r="AF193" s="16"/>
      <c r="AG193" s="16"/>
      <c r="AH193" s="17"/>
      <c r="AI193" s="17"/>
      <c r="AJ193" s="17"/>
      <c r="AK193" s="17"/>
      <c r="AL193" s="17"/>
      <c r="AM193" s="17"/>
      <c r="AN193" s="17"/>
    </row>
    <row r="194" spans="1:40" s="43" customForma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18">
        <f t="shared" si="29"/>
        <v>1</v>
      </c>
      <c r="T194" s="18">
        <f t="shared" si="29"/>
        <v>0</v>
      </c>
      <c r="U194" s="18">
        <f t="shared" si="29"/>
        <v>0</v>
      </c>
      <c r="V194" s="19">
        <v>3.84</v>
      </c>
      <c r="W194" s="19" t="str">
        <f t="shared" si="23"/>
        <v>--</v>
      </c>
      <c r="X194" s="19"/>
      <c r="Y194" s="19"/>
      <c r="Z194" s="20">
        <v>1.2</v>
      </c>
      <c r="AA194" s="20">
        <f t="shared" si="24"/>
        <v>1.2</v>
      </c>
      <c r="AB194" s="20">
        <v>1.2</v>
      </c>
      <c r="AC194" s="20">
        <f t="shared" si="25"/>
        <v>1.2</v>
      </c>
      <c r="AD194" s="19">
        <v>3.84</v>
      </c>
      <c r="AE194" s="16"/>
      <c r="AF194" s="16"/>
      <c r="AG194" s="16"/>
      <c r="AH194" s="17"/>
      <c r="AI194" s="17"/>
      <c r="AJ194" s="17"/>
      <c r="AK194" s="17"/>
      <c r="AL194" s="17"/>
      <c r="AM194" s="17"/>
      <c r="AN194" s="17"/>
    </row>
    <row r="195" spans="1:40" s="43" customForma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18">
        <f t="shared" si="29"/>
        <v>1</v>
      </c>
      <c r="T195" s="18">
        <f t="shared" si="29"/>
        <v>0</v>
      </c>
      <c r="U195" s="18">
        <f t="shared" si="29"/>
        <v>0</v>
      </c>
      <c r="V195" s="19">
        <v>3.86</v>
      </c>
      <c r="W195" s="19" t="str">
        <f t="shared" ref="W195:W257" si="30">IF(V195&gt;(T195-0.8),"--",V195)</f>
        <v>--</v>
      </c>
      <c r="X195" s="19"/>
      <c r="Y195" s="19"/>
      <c r="Z195" s="20">
        <v>1.20625</v>
      </c>
      <c r="AA195" s="20">
        <f t="shared" ref="AA195:AA257" si="31">IF(Z195&lt;(U195*S195*0.12),"--",Z195)</f>
        <v>1.20625</v>
      </c>
      <c r="AB195" s="20">
        <v>1.20625</v>
      </c>
      <c r="AC195" s="20">
        <f t="shared" ref="AC195:AC257" si="32">IF(AB195&lt;(U195*S195*0.12),"--",AB195)</f>
        <v>1.20625</v>
      </c>
      <c r="AD195" s="19">
        <v>3.86</v>
      </c>
      <c r="AE195" s="16"/>
      <c r="AF195" s="16"/>
      <c r="AG195" s="16"/>
      <c r="AH195" s="17"/>
      <c r="AI195" s="17"/>
      <c r="AJ195" s="17"/>
      <c r="AK195" s="17"/>
      <c r="AL195" s="17"/>
      <c r="AM195" s="17"/>
      <c r="AN195" s="17"/>
    </row>
    <row r="196" spans="1:40" s="43" customForma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18">
        <f t="shared" ref="S196:U211" si="33" xml:space="preserve"> S195</f>
        <v>1</v>
      </c>
      <c r="T196" s="18">
        <f t="shared" si="33"/>
        <v>0</v>
      </c>
      <c r="U196" s="18">
        <f t="shared" si="33"/>
        <v>0</v>
      </c>
      <c r="V196" s="19">
        <v>3.88</v>
      </c>
      <c r="W196" s="19" t="str">
        <f t="shared" si="30"/>
        <v>--</v>
      </c>
      <c r="X196" s="19"/>
      <c r="Y196" s="19"/>
      <c r="Z196" s="20">
        <v>1.2124999999999999</v>
      </c>
      <c r="AA196" s="20">
        <f t="shared" si="31"/>
        <v>1.2124999999999999</v>
      </c>
      <c r="AB196" s="20">
        <v>1.2124999999999999</v>
      </c>
      <c r="AC196" s="20">
        <f t="shared" si="32"/>
        <v>1.2124999999999999</v>
      </c>
      <c r="AD196" s="19">
        <v>3.88</v>
      </c>
      <c r="AE196" s="16"/>
      <c r="AF196" s="16"/>
      <c r="AG196" s="16"/>
      <c r="AH196" s="17"/>
      <c r="AI196" s="17"/>
      <c r="AJ196" s="17"/>
      <c r="AK196" s="17"/>
      <c r="AL196" s="17"/>
      <c r="AM196" s="17"/>
      <c r="AN196" s="17"/>
    </row>
    <row r="197" spans="1:40" s="43" customForma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18">
        <f t="shared" si="33"/>
        <v>1</v>
      </c>
      <c r="T197" s="18">
        <f t="shared" si="33"/>
        <v>0</v>
      </c>
      <c r="U197" s="18">
        <f t="shared" si="33"/>
        <v>0</v>
      </c>
      <c r="V197" s="19">
        <v>3.9</v>
      </c>
      <c r="W197" s="19" t="str">
        <f t="shared" si="30"/>
        <v>--</v>
      </c>
      <c r="X197" s="19"/>
      <c r="Y197" s="19"/>
      <c r="Z197" s="20">
        <v>1.21875</v>
      </c>
      <c r="AA197" s="20">
        <f t="shared" si="31"/>
        <v>1.21875</v>
      </c>
      <c r="AB197" s="20">
        <v>1.21875</v>
      </c>
      <c r="AC197" s="20">
        <f t="shared" si="32"/>
        <v>1.21875</v>
      </c>
      <c r="AD197" s="19">
        <v>3.9</v>
      </c>
      <c r="AE197" s="16"/>
      <c r="AF197" s="16"/>
      <c r="AG197" s="16"/>
      <c r="AH197" s="17"/>
      <c r="AI197" s="17"/>
      <c r="AJ197" s="17"/>
      <c r="AK197" s="17"/>
      <c r="AL197" s="17"/>
      <c r="AM197" s="17"/>
      <c r="AN197" s="17"/>
    </row>
    <row r="198" spans="1:40" s="43" customForma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18">
        <f t="shared" si="33"/>
        <v>1</v>
      </c>
      <c r="T198" s="18">
        <f t="shared" si="33"/>
        <v>0</v>
      </c>
      <c r="U198" s="18">
        <f t="shared" si="33"/>
        <v>0</v>
      </c>
      <c r="V198" s="19">
        <v>3.92</v>
      </c>
      <c r="W198" s="19" t="str">
        <f t="shared" si="30"/>
        <v>--</v>
      </c>
      <c r="X198" s="19"/>
      <c r="Y198" s="19"/>
      <c r="Z198" s="20">
        <v>1.2250000000000001</v>
      </c>
      <c r="AA198" s="20">
        <f t="shared" si="31"/>
        <v>1.2250000000000001</v>
      </c>
      <c r="AB198" s="20">
        <v>1.2250000000000001</v>
      </c>
      <c r="AC198" s="20">
        <f t="shared" si="32"/>
        <v>1.2250000000000001</v>
      </c>
      <c r="AD198" s="19">
        <v>3.92</v>
      </c>
      <c r="AE198" s="16"/>
      <c r="AF198" s="16"/>
      <c r="AG198" s="16"/>
      <c r="AH198" s="17"/>
      <c r="AI198" s="17"/>
      <c r="AJ198" s="17"/>
      <c r="AK198" s="17"/>
      <c r="AL198" s="17"/>
      <c r="AM198" s="17"/>
      <c r="AN198" s="17"/>
    </row>
    <row r="199" spans="1:40" s="43" customForma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18">
        <f t="shared" si="33"/>
        <v>1</v>
      </c>
      <c r="T199" s="18">
        <f t="shared" si="33"/>
        <v>0</v>
      </c>
      <c r="U199" s="18">
        <f t="shared" si="33"/>
        <v>0</v>
      </c>
      <c r="V199" s="19">
        <v>3.94</v>
      </c>
      <c r="W199" s="19" t="str">
        <f t="shared" si="30"/>
        <v>--</v>
      </c>
      <c r="X199" s="19"/>
      <c r="Y199" s="19"/>
      <c r="Z199" s="20">
        <v>1.23125</v>
      </c>
      <c r="AA199" s="20">
        <f t="shared" si="31"/>
        <v>1.23125</v>
      </c>
      <c r="AB199" s="20">
        <v>1.23125</v>
      </c>
      <c r="AC199" s="20">
        <f t="shared" si="32"/>
        <v>1.23125</v>
      </c>
      <c r="AD199" s="19">
        <v>3.94</v>
      </c>
      <c r="AE199" s="16"/>
      <c r="AF199" s="16"/>
      <c r="AG199" s="16"/>
      <c r="AH199" s="17"/>
      <c r="AI199" s="17"/>
      <c r="AJ199" s="17"/>
      <c r="AK199" s="17"/>
      <c r="AL199" s="17"/>
      <c r="AM199" s="17"/>
      <c r="AN199" s="17"/>
    </row>
    <row r="200" spans="1:40" s="43" customForma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18">
        <f t="shared" si="33"/>
        <v>1</v>
      </c>
      <c r="T200" s="18">
        <f t="shared" si="33"/>
        <v>0</v>
      </c>
      <c r="U200" s="18">
        <f t="shared" si="33"/>
        <v>0</v>
      </c>
      <c r="V200" s="19">
        <v>3.96</v>
      </c>
      <c r="W200" s="19" t="str">
        <f t="shared" si="30"/>
        <v>--</v>
      </c>
      <c r="X200" s="19"/>
      <c r="Y200" s="19"/>
      <c r="Z200" s="20">
        <v>1.2375</v>
      </c>
      <c r="AA200" s="20">
        <f t="shared" si="31"/>
        <v>1.2375</v>
      </c>
      <c r="AB200" s="20">
        <v>1.2375</v>
      </c>
      <c r="AC200" s="20">
        <f t="shared" si="32"/>
        <v>1.2375</v>
      </c>
      <c r="AD200" s="19">
        <v>3.96</v>
      </c>
      <c r="AE200" s="16"/>
      <c r="AF200" s="16"/>
      <c r="AG200" s="16"/>
      <c r="AH200" s="17"/>
      <c r="AI200" s="17"/>
      <c r="AJ200" s="17"/>
      <c r="AK200" s="17"/>
      <c r="AL200" s="17"/>
      <c r="AM200" s="17"/>
      <c r="AN200" s="17"/>
    </row>
    <row r="201" spans="1:40" s="43" customForma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18">
        <f t="shared" si="33"/>
        <v>1</v>
      </c>
      <c r="T201" s="18">
        <f t="shared" si="33"/>
        <v>0</v>
      </c>
      <c r="U201" s="18">
        <f t="shared" si="33"/>
        <v>0</v>
      </c>
      <c r="V201" s="19">
        <v>3.98</v>
      </c>
      <c r="W201" s="19" t="str">
        <f t="shared" si="30"/>
        <v>--</v>
      </c>
      <c r="X201" s="19"/>
      <c r="Y201" s="19"/>
      <c r="Z201" s="20">
        <v>1.2437499999999999</v>
      </c>
      <c r="AA201" s="20">
        <f t="shared" si="31"/>
        <v>1.2437499999999999</v>
      </c>
      <c r="AB201" s="20">
        <v>1.2437499999999999</v>
      </c>
      <c r="AC201" s="20">
        <f t="shared" si="32"/>
        <v>1.2437499999999999</v>
      </c>
      <c r="AD201" s="19">
        <v>3.98</v>
      </c>
      <c r="AE201" s="16"/>
      <c r="AF201" s="16"/>
      <c r="AG201" s="16"/>
      <c r="AH201" s="17"/>
      <c r="AI201" s="17"/>
      <c r="AJ201" s="17"/>
      <c r="AK201" s="17"/>
      <c r="AL201" s="17"/>
      <c r="AM201" s="17"/>
      <c r="AN201" s="17"/>
    </row>
    <row r="202" spans="1:40" s="43" customForma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18">
        <f t="shared" si="33"/>
        <v>1</v>
      </c>
      <c r="T202" s="18">
        <f t="shared" si="33"/>
        <v>0</v>
      </c>
      <c r="U202" s="18">
        <f t="shared" si="33"/>
        <v>0</v>
      </c>
      <c r="V202" s="19">
        <v>4</v>
      </c>
      <c r="W202" s="19" t="str">
        <f t="shared" si="30"/>
        <v>--</v>
      </c>
      <c r="X202" s="19"/>
      <c r="Y202" s="19"/>
      <c r="Z202" s="20">
        <v>1.25</v>
      </c>
      <c r="AA202" s="20">
        <f t="shared" si="31"/>
        <v>1.25</v>
      </c>
      <c r="AB202" s="20">
        <v>1.25</v>
      </c>
      <c r="AC202" s="20">
        <f t="shared" si="32"/>
        <v>1.25</v>
      </c>
      <c r="AD202" s="19">
        <v>4</v>
      </c>
      <c r="AE202" s="16"/>
      <c r="AF202" s="16"/>
      <c r="AG202" s="16"/>
      <c r="AH202" s="17"/>
      <c r="AI202" s="17"/>
      <c r="AJ202" s="17"/>
      <c r="AK202" s="17"/>
      <c r="AL202" s="17"/>
      <c r="AM202" s="17"/>
      <c r="AN202" s="17"/>
    </row>
    <row r="203" spans="1:40" s="43" customForma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18">
        <f t="shared" si="33"/>
        <v>1</v>
      </c>
      <c r="T203" s="18">
        <f t="shared" si="33"/>
        <v>0</v>
      </c>
      <c r="U203" s="18">
        <f t="shared" si="33"/>
        <v>0</v>
      </c>
      <c r="V203" s="19">
        <v>4.0199999999999996</v>
      </c>
      <c r="W203" s="19" t="str">
        <f t="shared" si="30"/>
        <v>--</v>
      </c>
      <c r="X203" s="19"/>
      <c r="Y203" s="19"/>
      <c r="Z203" s="20">
        <v>1.2562500000000001</v>
      </c>
      <c r="AA203" s="20">
        <f t="shared" si="31"/>
        <v>1.2562500000000001</v>
      </c>
      <c r="AB203" s="20">
        <v>1.2562500000000001</v>
      </c>
      <c r="AC203" s="20">
        <f t="shared" si="32"/>
        <v>1.2562500000000001</v>
      </c>
      <c r="AD203" s="19">
        <v>4.0199999999999996</v>
      </c>
      <c r="AE203" s="16"/>
      <c r="AF203" s="16"/>
      <c r="AG203" s="16"/>
      <c r="AH203" s="17"/>
      <c r="AI203" s="17"/>
      <c r="AJ203" s="17"/>
      <c r="AK203" s="17"/>
      <c r="AL203" s="17"/>
      <c r="AM203" s="17"/>
      <c r="AN203" s="17"/>
    </row>
    <row r="204" spans="1:40" s="43" customForma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18">
        <f t="shared" si="33"/>
        <v>1</v>
      </c>
      <c r="T204" s="18">
        <f t="shared" si="33"/>
        <v>0</v>
      </c>
      <c r="U204" s="18">
        <f t="shared" si="33"/>
        <v>0</v>
      </c>
      <c r="V204" s="19">
        <v>4.04</v>
      </c>
      <c r="W204" s="19" t="str">
        <f t="shared" si="30"/>
        <v>--</v>
      </c>
      <c r="X204" s="19"/>
      <c r="Y204" s="19"/>
      <c r="Z204" s="20">
        <v>1.2625</v>
      </c>
      <c r="AA204" s="20">
        <f t="shared" si="31"/>
        <v>1.2625</v>
      </c>
      <c r="AB204" s="20">
        <v>1.2625</v>
      </c>
      <c r="AC204" s="20">
        <f t="shared" si="32"/>
        <v>1.2625</v>
      </c>
      <c r="AD204" s="19">
        <v>4.04</v>
      </c>
      <c r="AE204" s="16"/>
      <c r="AF204" s="16"/>
      <c r="AG204" s="16"/>
      <c r="AH204" s="17"/>
      <c r="AI204" s="17"/>
      <c r="AJ204" s="17"/>
      <c r="AK204" s="17"/>
      <c r="AL204" s="17"/>
      <c r="AM204" s="17"/>
      <c r="AN204" s="17"/>
    </row>
    <row r="205" spans="1:40" s="43" customForma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18">
        <f t="shared" si="33"/>
        <v>1</v>
      </c>
      <c r="T205" s="18">
        <f t="shared" si="33"/>
        <v>0</v>
      </c>
      <c r="U205" s="18">
        <f t="shared" si="33"/>
        <v>0</v>
      </c>
      <c r="V205" s="19">
        <v>4.0599999999999996</v>
      </c>
      <c r="W205" s="19" t="str">
        <f t="shared" si="30"/>
        <v>--</v>
      </c>
      <c r="X205" s="19"/>
      <c r="Y205" s="19"/>
      <c r="Z205" s="20">
        <v>1.26875</v>
      </c>
      <c r="AA205" s="20">
        <f t="shared" si="31"/>
        <v>1.26875</v>
      </c>
      <c r="AB205" s="20">
        <v>1.26875</v>
      </c>
      <c r="AC205" s="20">
        <f t="shared" si="32"/>
        <v>1.26875</v>
      </c>
      <c r="AD205" s="19">
        <v>4.0599999999999996</v>
      </c>
      <c r="AE205" s="16"/>
      <c r="AF205" s="16"/>
      <c r="AG205" s="16"/>
      <c r="AH205" s="17"/>
      <c r="AI205" s="17"/>
      <c r="AJ205" s="17"/>
      <c r="AK205" s="17"/>
      <c r="AL205" s="17"/>
      <c r="AM205" s="17"/>
      <c r="AN205" s="17"/>
    </row>
    <row r="206" spans="1:40" s="43" customForma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18">
        <f t="shared" si="33"/>
        <v>1</v>
      </c>
      <c r="T206" s="18">
        <f t="shared" si="33"/>
        <v>0</v>
      </c>
      <c r="U206" s="18">
        <f t="shared" si="33"/>
        <v>0</v>
      </c>
      <c r="V206" s="19">
        <v>4.08</v>
      </c>
      <c r="W206" s="19" t="str">
        <f t="shared" si="30"/>
        <v>--</v>
      </c>
      <c r="X206" s="19"/>
      <c r="Y206" s="19"/>
      <c r="Z206" s="20">
        <v>1.2749999999999999</v>
      </c>
      <c r="AA206" s="20">
        <f t="shared" si="31"/>
        <v>1.2749999999999999</v>
      </c>
      <c r="AB206" s="20">
        <v>1.2749999999999999</v>
      </c>
      <c r="AC206" s="20">
        <f t="shared" si="32"/>
        <v>1.2749999999999999</v>
      </c>
      <c r="AD206" s="19">
        <v>4.08</v>
      </c>
      <c r="AE206" s="16"/>
      <c r="AF206" s="16"/>
      <c r="AG206" s="16"/>
      <c r="AH206" s="17"/>
      <c r="AI206" s="17"/>
      <c r="AJ206" s="17"/>
      <c r="AK206" s="17"/>
      <c r="AL206" s="17"/>
      <c r="AM206" s="17"/>
      <c r="AN206" s="17"/>
    </row>
    <row r="207" spans="1:40" s="43" customForma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18">
        <f t="shared" si="33"/>
        <v>1</v>
      </c>
      <c r="T207" s="18">
        <f t="shared" si="33"/>
        <v>0</v>
      </c>
      <c r="U207" s="18">
        <f t="shared" si="33"/>
        <v>0</v>
      </c>
      <c r="V207" s="19">
        <v>4.0999999999999996</v>
      </c>
      <c r="W207" s="19" t="str">
        <f t="shared" si="30"/>
        <v>--</v>
      </c>
      <c r="X207" s="19"/>
      <c r="Y207" s="19"/>
      <c r="Z207" s="20">
        <v>1.28125</v>
      </c>
      <c r="AA207" s="20">
        <f t="shared" si="31"/>
        <v>1.28125</v>
      </c>
      <c r="AB207" s="20">
        <v>1.28125</v>
      </c>
      <c r="AC207" s="20">
        <f t="shared" si="32"/>
        <v>1.28125</v>
      </c>
      <c r="AD207" s="19">
        <v>4.0999999999999996</v>
      </c>
      <c r="AE207" s="16"/>
      <c r="AF207" s="16"/>
      <c r="AG207" s="16"/>
      <c r="AH207" s="17"/>
      <c r="AI207" s="17"/>
      <c r="AJ207" s="17"/>
      <c r="AK207" s="17"/>
      <c r="AL207" s="17"/>
      <c r="AM207" s="17"/>
      <c r="AN207" s="17"/>
    </row>
    <row r="208" spans="1:40" s="43" customForma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18">
        <f t="shared" si="33"/>
        <v>1</v>
      </c>
      <c r="T208" s="18">
        <f t="shared" si="33"/>
        <v>0</v>
      </c>
      <c r="U208" s="18">
        <f t="shared" si="33"/>
        <v>0</v>
      </c>
      <c r="V208" s="19">
        <v>4.12</v>
      </c>
      <c r="W208" s="19" t="str">
        <f t="shared" si="30"/>
        <v>--</v>
      </c>
      <c r="X208" s="19"/>
      <c r="Y208" s="19"/>
      <c r="Z208" s="20">
        <v>1.2875000000000001</v>
      </c>
      <c r="AA208" s="20">
        <f t="shared" si="31"/>
        <v>1.2875000000000001</v>
      </c>
      <c r="AB208" s="20">
        <v>1.2875000000000001</v>
      </c>
      <c r="AC208" s="20">
        <f t="shared" si="32"/>
        <v>1.2875000000000001</v>
      </c>
      <c r="AD208" s="19">
        <v>4.12</v>
      </c>
      <c r="AE208" s="16"/>
      <c r="AF208" s="16"/>
      <c r="AG208" s="16"/>
      <c r="AH208" s="17"/>
      <c r="AI208" s="17"/>
      <c r="AJ208" s="17"/>
      <c r="AK208" s="17"/>
      <c r="AL208" s="17"/>
      <c r="AM208" s="17"/>
      <c r="AN208" s="17"/>
    </row>
    <row r="209" spans="1:40" s="43" customForma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18">
        <f t="shared" si="33"/>
        <v>1</v>
      </c>
      <c r="T209" s="18">
        <f t="shared" si="33"/>
        <v>0</v>
      </c>
      <c r="U209" s="18">
        <f t="shared" si="33"/>
        <v>0</v>
      </c>
      <c r="V209" s="19">
        <v>4.1399999999999997</v>
      </c>
      <c r="W209" s="19" t="str">
        <f t="shared" si="30"/>
        <v>--</v>
      </c>
      <c r="X209" s="19"/>
      <c r="Y209" s="19"/>
      <c r="Z209" s="20">
        <v>1.29375</v>
      </c>
      <c r="AA209" s="20">
        <f t="shared" si="31"/>
        <v>1.29375</v>
      </c>
      <c r="AB209" s="20">
        <v>1.29375</v>
      </c>
      <c r="AC209" s="20">
        <f t="shared" si="32"/>
        <v>1.29375</v>
      </c>
      <c r="AD209" s="19">
        <v>4.1399999999999997</v>
      </c>
      <c r="AE209" s="16"/>
      <c r="AF209" s="16"/>
      <c r="AG209" s="16"/>
      <c r="AH209" s="17"/>
      <c r="AI209" s="17"/>
      <c r="AJ209" s="17"/>
      <c r="AK209" s="17"/>
      <c r="AL209" s="17"/>
      <c r="AM209" s="17"/>
      <c r="AN209" s="17"/>
    </row>
    <row r="210" spans="1:40" s="43" customForma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18">
        <f t="shared" si="33"/>
        <v>1</v>
      </c>
      <c r="T210" s="18">
        <f t="shared" si="33"/>
        <v>0</v>
      </c>
      <c r="U210" s="18">
        <f t="shared" si="33"/>
        <v>0</v>
      </c>
      <c r="V210" s="19">
        <v>4.16</v>
      </c>
      <c r="W210" s="19" t="str">
        <f t="shared" si="30"/>
        <v>--</v>
      </c>
      <c r="X210" s="19"/>
      <c r="Y210" s="19"/>
      <c r="Z210" s="20">
        <v>1.3</v>
      </c>
      <c r="AA210" s="20">
        <f t="shared" si="31"/>
        <v>1.3</v>
      </c>
      <c r="AB210" s="20">
        <v>1.3</v>
      </c>
      <c r="AC210" s="20">
        <f t="shared" si="32"/>
        <v>1.3</v>
      </c>
      <c r="AD210" s="19">
        <v>4.16</v>
      </c>
      <c r="AE210" s="16"/>
      <c r="AF210" s="16"/>
      <c r="AG210" s="16"/>
      <c r="AH210" s="17"/>
      <c r="AI210" s="17"/>
      <c r="AJ210" s="17"/>
      <c r="AK210" s="17"/>
      <c r="AL210" s="17"/>
      <c r="AM210" s="17"/>
      <c r="AN210" s="17"/>
    </row>
    <row r="211" spans="1:40" s="43" customForma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18">
        <f t="shared" si="33"/>
        <v>1</v>
      </c>
      <c r="T211" s="18">
        <f t="shared" si="33"/>
        <v>0</v>
      </c>
      <c r="U211" s="18">
        <f t="shared" si="33"/>
        <v>0</v>
      </c>
      <c r="V211" s="19">
        <v>4.18</v>
      </c>
      <c r="W211" s="19" t="str">
        <f t="shared" si="30"/>
        <v>--</v>
      </c>
      <c r="X211" s="19"/>
      <c r="Y211" s="19"/>
      <c r="Z211" s="20">
        <v>1.3062499999999999</v>
      </c>
      <c r="AA211" s="20">
        <f t="shared" si="31"/>
        <v>1.3062499999999999</v>
      </c>
      <c r="AB211" s="20">
        <v>1.3062499999999999</v>
      </c>
      <c r="AC211" s="20">
        <f t="shared" si="32"/>
        <v>1.3062499999999999</v>
      </c>
      <c r="AD211" s="19">
        <v>4.18</v>
      </c>
      <c r="AE211" s="16"/>
      <c r="AF211" s="16"/>
      <c r="AG211" s="16"/>
      <c r="AH211" s="17"/>
      <c r="AI211" s="17"/>
      <c r="AJ211" s="17"/>
      <c r="AK211" s="17"/>
      <c r="AL211" s="17"/>
      <c r="AM211" s="17"/>
      <c r="AN211" s="17"/>
    </row>
    <row r="212" spans="1:40" s="43" customForma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18">
        <f t="shared" ref="S212:U227" si="34" xml:space="preserve"> S211</f>
        <v>1</v>
      </c>
      <c r="T212" s="18">
        <f t="shared" si="34"/>
        <v>0</v>
      </c>
      <c r="U212" s="18">
        <f t="shared" si="34"/>
        <v>0</v>
      </c>
      <c r="V212" s="19">
        <v>4.2</v>
      </c>
      <c r="W212" s="19" t="str">
        <f t="shared" si="30"/>
        <v>--</v>
      </c>
      <c r="X212" s="19"/>
      <c r="Y212" s="19"/>
      <c r="Z212" s="20">
        <v>1.3125</v>
      </c>
      <c r="AA212" s="20">
        <f t="shared" si="31"/>
        <v>1.3125</v>
      </c>
      <c r="AB212" s="20">
        <v>1.3125</v>
      </c>
      <c r="AC212" s="20">
        <f t="shared" si="32"/>
        <v>1.3125</v>
      </c>
      <c r="AD212" s="19">
        <v>4.2</v>
      </c>
      <c r="AE212" s="16"/>
      <c r="AF212" s="16"/>
      <c r="AG212" s="16"/>
      <c r="AH212" s="17"/>
      <c r="AI212" s="17"/>
      <c r="AJ212" s="17"/>
      <c r="AK212" s="17"/>
      <c r="AL212" s="17"/>
      <c r="AM212" s="17"/>
      <c r="AN212" s="17"/>
    </row>
    <row r="213" spans="1:40" s="43" customForma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18">
        <f t="shared" si="34"/>
        <v>1</v>
      </c>
      <c r="T213" s="18">
        <f t="shared" si="34"/>
        <v>0</v>
      </c>
      <c r="U213" s="18">
        <f t="shared" si="34"/>
        <v>0</v>
      </c>
      <c r="V213" s="19">
        <v>4.22</v>
      </c>
      <c r="W213" s="19" t="str">
        <f t="shared" si="30"/>
        <v>--</v>
      </c>
      <c r="X213" s="19"/>
      <c r="Y213" s="19"/>
      <c r="Z213" s="20">
        <v>1.3187500000000001</v>
      </c>
      <c r="AA213" s="20">
        <f t="shared" si="31"/>
        <v>1.3187500000000001</v>
      </c>
      <c r="AB213" s="20">
        <v>1.3187500000000001</v>
      </c>
      <c r="AC213" s="20">
        <f t="shared" si="32"/>
        <v>1.3187500000000001</v>
      </c>
      <c r="AD213" s="19">
        <v>4.22</v>
      </c>
      <c r="AE213" s="16"/>
      <c r="AF213" s="16"/>
      <c r="AG213" s="16"/>
      <c r="AH213" s="17"/>
      <c r="AI213" s="17"/>
      <c r="AJ213" s="17"/>
      <c r="AK213" s="17"/>
      <c r="AL213" s="17"/>
      <c r="AM213" s="17"/>
      <c r="AN213" s="17"/>
    </row>
    <row r="214" spans="1:40" s="43" customForma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18">
        <f t="shared" si="34"/>
        <v>1</v>
      </c>
      <c r="T214" s="18">
        <f t="shared" si="34"/>
        <v>0</v>
      </c>
      <c r="U214" s="18">
        <f t="shared" si="34"/>
        <v>0</v>
      </c>
      <c r="V214" s="19">
        <v>4.24</v>
      </c>
      <c r="W214" s="19" t="str">
        <f t="shared" si="30"/>
        <v>--</v>
      </c>
      <c r="X214" s="19"/>
      <c r="Y214" s="19"/>
      <c r="Z214" s="20">
        <v>1.325</v>
      </c>
      <c r="AA214" s="20">
        <f t="shared" si="31"/>
        <v>1.325</v>
      </c>
      <c r="AB214" s="20">
        <v>1.325</v>
      </c>
      <c r="AC214" s="20">
        <f t="shared" si="32"/>
        <v>1.325</v>
      </c>
      <c r="AD214" s="19">
        <v>4.24</v>
      </c>
      <c r="AE214" s="16"/>
      <c r="AF214" s="16"/>
      <c r="AG214" s="16"/>
      <c r="AH214" s="17"/>
      <c r="AI214" s="17"/>
      <c r="AJ214" s="17"/>
      <c r="AK214" s="17"/>
      <c r="AL214" s="17"/>
      <c r="AM214" s="17"/>
      <c r="AN214" s="17"/>
    </row>
    <row r="215" spans="1:40" s="43" customForma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18">
        <f t="shared" si="34"/>
        <v>1</v>
      </c>
      <c r="T215" s="18">
        <f t="shared" si="34"/>
        <v>0</v>
      </c>
      <c r="U215" s="18">
        <f t="shared" si="34"/>
        <v>0</v>
      </c>
      <c r="V215" s="19">
        <v>4.26</v>
      </c>
      <c r="W215" s="19" t="str">
        <f t="shared" si="30"/>
        <v>--</v>
      </c>
      <c r="X215" s="19"/>
      <c r="Y215" s="19"/>
      <c r="Z215" s="20">
        <v>1.33125</v>
      </c>
      <c r="AA215" s="20">
        <f t="shared" si="31"/>
        <v>1.33125</v>
      </c>
      <c r="AB215" s="20">
        <v>1.33125</v>
      </c>
      <c r="AC215" s="20">
        <f t="shared" si="32"/>
        <v>1.33125</v>
      </c>
      <c r="AD215" s="19">
        <v>4.26</v>
      </c>
      <c r="AE215" s="16"/>
      <c r="AF215" s="16"/>
      <c r="AG215" s="16"/>
      <c r="AH215" s="17"/>
      <c r="AI215" s="17"/>
      <c r="AJ215" s="17"/>
      <c r="AK215" s="17"/>
      <c r="AL215" s="17"/>
      <c r="AM215" s="17"/>
      <c r="AN215" s="17"/>
    </row>
    <row r="216" spans="1:40" s="43" customForma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18">
        <f t="shared" si="34"/>
        <v>1</v>
      </c>
      <c r="T216" s="18">
        <f t="shared" si="34"/>
        <v>0</v>
      </c>
      <c r="U216" s="18">
        <f t="shared" si="34"/>
        <v>0</v>
      </c>
      <c r="V216" s="19">
        <v>4.28</v>
      </c>
      <c r="W216" s="19" t="str">
        <f t="shared" si="30"/>
        <v>--</v>
      </c>
      <c r="X216" s="19"/>
      <c r="Y216" s="19"/>
      <c r="Z216" s="20">
        <v>1.3374999999999999</v>
      </c>
      <c r="AA216" s="20">
        <f t="shared" si="31"/>
        <v>1.3374999999999999</v>
      </c>
      <c r="AB216" s="20">
        <v>1.3374999999999999</v>
      </c>
      <c r="AC216" s="20">
        <f t="shared" si="32"/>
        <v>1.3374999999999999</v>
      </c>
      <c r="AD216" s="19">
        <v>4.28</v>
      </c>
      <c r="AE216" s="16"/>
      <c r="AF216" s="16"/>
      <c r="AG216" s="16"/>
      <c r="AH216" s="17"/>
      <c r="AI216" s="17"/>
      <c r="AJ216" s="17"/>
      <c r="AK216" s="17"/>
      <c r="AL216" s="17"/>
      <c r="AM216" s="17"/>
      <c r="AN216" s="17"/>
    </row>
    <row r="217" spans="1:40" s="43" customForma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18">
        <f t="shared" si="34"/>
        <v>1</v>
      </c>
      <c r="T217" s="18">
        <f t="shared" si="34"/>
        <v>0</v>
      </c>
      <c r="U217" s="18">
        <f t="shared" si="34"/>
        <v>0</v>
      </c>
      <c r="V217" s="19">
        <v>4.3</v>
      </c>
      <c r="W217" s="19" t="str">
        <f t="shared" si="30"/>
        <v>--</v>
      </c>
      <c r="X217" s="19"/>
      <c r="Y217" s="19"/>
      <c r="Z217" s="20">
        <v>1.34375</v>
      </c>
      <c r="AA217" s="20">
        <f t="shared" si="31"/>
        <v>1.34375</v>
      </c>
      <c r="AB217" s="20">
        <v>1.34375</v>
      </c>
      <c r="AC217" s="20">
        <f t="shared" si="32"/>
        <v>1.34375</v>
      </c>
      <c r="AD217" s="19">
        <v>4.3</v>
      </c>
      <c r="AE217" s="16"/>
      <c r="AF217" s="16"/>
      <c r="AG217" s="16"/>
      <c r="AH217" s="17"/>
      <c r="AI217" s="17"/>
      <c r="AJ217" s="17"/>
      <c r="AK217" s="17"/>
      <c r="AL217" s="17"/>
      <c r="AM217" s="17"/>
      <c r="AN217" s="17"/>
    </row>
    <row r="218" spans="1:40" s="43" customForma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18">
        <f t="shared" si="34"/>
        <v>1</v>
      </c>
      <c r="T218" s="18">
        <f t="shared" si="34"/>
        <v>0</v>
      </c>
      <c r="U218" s="18">
        <f t="shared" si="34"/>
        <v>0</v>
      </c>
      <c r="V218" s="19">
        <v>4.32</v>
      </c>
      <c r="W218" s="19" t="str">
        <f t="shared" si="30"/>
        <v>--</v>
      </c>
      <c r="X218" s="19"/>
      <c r="Y218" s="19"/>
      <c r="Z218" s="20">
        <v>1.35</v>
      </c>
      <c r="AA218" s="20">
        <f t="shared" si="31"/>
        <v>1.35</v>
      </c>
      <c r="AB218" s="20">
        <v>1.35</v>
      </c>
      <c r="AC218" s="20">
        <f t="shared" si="32"/>
        <v>1.35</v>
      </c>
      <c r="AD218" s="19">
        <v>4.32</v>
      </c>
      <c r="AE218" s="16"/>
      <c r="AF218" s="16"/>
      <c r="AG218" s="16"/>
      <c r="AH218" s="17"/>
      <c r="AI218" s="17"/>
      <c r="AJ218" s="17"/>
      <c r="AK218" s="17"/>
      <c r="AL218" s="17"/>
      <c r="AM218" s="17"/>
      <c r="AN218" s="17"/>
    </row>
    <row r="219" spans="1:40" s="43" customForma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18">
        <f t="shared" si="34"/>
        <v>1</v>
      </c>
      <c r="T219" s="18">
        <f t="shared" si="34"/>
        <v>0</v>
      </c>
      <c r="U219" s="18">
        <f t="shared" si="34"/>
        <v>0</v>
      </c>
      <c r="V219" s="19">
        <v>4.34</v>
      </c>
      <c r="W219" s="19" t="str">
        <f t="shared" si="30"/>
        <v>--</v>
      </c>
      <c r="X219" s="19"/>
      <c r="Y219" s="19"/>
      <c r="Z219" s="20">
        <v>1.35625</v>
      </c>
      <c r="AA219" s="20">
        <f t="shared" si="31"/>
        <v>1.35625</v>
      </c>
      <c r="AB219" s="20">
        <v>1.35625</v>
      </c>
      <c r="AC219" s="20">
        <f t="shared" si="32"/>
        <v>1.35625</v>
      </c>
      <c r="AD219" s="19">
        <v>4.34</v>
      </c>
      <c r="AE219" s="16"/>
      <c r="AF219" s="16"/>
      <c r="AG219" s="16"/>
      <c r="AH219" s="17"/>
      <c r="AI219" s="17"/>
      <c r="AJ219" s="17"/>
      <c r="AK219" s="17"/>
      <c r="AL219" s="17"/>
      <c r="AM219" s="17"/>
      <c r="AN219" s="17"/>
    </row>
    <row r="220" spans="1:40" s="43" customForma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18">
        <f t="shared" si="34"/>
        <v>1</v>
      </c>
      <c r="T220" s="18">
        <f t="shared" si="34"/>
        <v>0</v>
      </c>
      <c r="U220" s="18">
        <f t="shared" si="34"/>
        <v>0</v>
      </c>
      <c r="V220" s="19">
        <v>4.3600000000000003</v>
      </c>
      <c r="W220" s="19" t="str">
        <f t="shared" si="30"/>
        <v>--</v>
      </c>
      <c r="X220" s="19"/>
      <c r="Y220" s="19"/>
      <c r="Z220" s="20">
        <v>1.3625</v>
      </c>
      <c r="AA220" s="20">
        <f t="shared" si="31"/>
        <v>1.3625</v>
      </c>
      <c r="AB220" s="20">
        <v>1.3625</v>
      </c>
      <c r="AC220" s="20">
        <f t="shared" si="32"/>
        <v>1.3625</v>
      </c>
      <c r="AD220" s="19">
        <v>4.3600000000000003</v>
      </c>
      <c r="AE220" s="16"/>
      <c r="AF220" s="16"/>
      <c r="AG220" s="16"/>
      <c r="AH220" s="17"/>
      <c r="AI220" s="17"/>
      <c r="AJ220" s="17"/>
      <c r="AK220" s="17"/>
      <c r="AL220" s="17"/>
      <c r="AM220" s="17"/>
      <c r="AN220" s="17"/>
    </row>
    <row r="221" spans="1:40" s="43" customForma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18">
        <f t="shared" si="34"/>
        <v>1</v>
      </c>
      <c r="T221" s="18">
        <f t="shared" si="34"/>
        <v>0</v>
      </c>
      <c r="U221" s="18">
        <f t="shared" si="34"/>
        <v>0</v>
      </c>
      <c r="V221" s="19">
        <v>4.38</v>
      </c>
      <c r="W221" s="19" t="str">
        <f t="shared" si="30"/>
        <v>--</v>
      </c>
      <c r="X221" s="19"/>
      <c r="Y221" s="19"/>
      <c r="Z221" s="20">
        <v>1.3687499999999999</v>
      </c>
      <c r="AA221" s="20">
        <f t="shared" si="31"/>
        <v>1.3687499999999999</v>
      </c>
      <c r="AB221" s="20">
        <v>1.3687499999999999</v>
      </c>
      <c r="AC221" s="20">
        <f t="shared" si="32"/>
        <v>1.3687499999999999</v>
      </c>
      <c r="AD221" s="19">
        <v>4.38</v>
      </c>
      <c r="AE221" s="16"/>
      <c r="AF221" s="16"/>
      <c r="AG221" s="16"/>
      <c r="AH221" s="17"/>
      <c r="AI221" s="17"/>
      <c r="AJ221" s="17"/>
      <c r="AK221" s="17"/>
      <c r="AL221" s="17"/>
      <c r="AM221" s="17"/>
      <c r="AN221" s="17"/>
    </row>
    <row r="222" spans="1:40" s="43" customForma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18">
        <f t="shared" si="34"/>
        <v>1</v>
      </c>
      <c r="T222" s="18">
        <f t="shared" si="34"/>
        <v>0</v>
      </c>
      <c r="U222" s="18">
        <f t="shared" si="34"/>
        <v>0</v>
      </c>
      <c r="V222" s="19">
        <v>4.4000000000000004</v>
      </c>
      <c r="W222" s="19" t="str">
        <f t="shared" si="30"/>
        <v>--</v>
      </c>
      <c r="X222" s="19"/>
      <c r="Y222" s="19"/>
      <c r="Z222" s="20">
        <v>1.375</v>
      </c>
      <c r="AA222" s="20">
        <f t="shared" si="31"/>
        <v>1.375</v>
      </c>
      <c r="AB222" s="20">
        <v>1.375</v>
      </c>
      <c r="AC222" s="20">
        <f t="shared" si="32"/>
        <v>1.375</v>
      </c>
      <c r="AD222" s="19">
        <v>4.4000000000000004</v>
      </c>
      <c r="AE222" s="16"/>
      <c r="AF222" s="16"/>
      <c r="AG222" s="16"/>
      <c r="AH222" s="17"/>
      <c r="AI222" s="17"/>
      <c r="AJ222" s="17"/>
      <c r="AK222" s="17"/>
      <c r="AL222" s="17"/>
      <c r="AM222" s="17"/>
      <c r="AN222" s="17"/>
    </row>
    <row r="223" spans="1:40" s="43" customForma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18">
        <f t="shared" si="34"/>
        <v>1</v>
      </c>
      <c r="T223" s="18">
        <f t="shared" si="34"/>
        <v>0</v>
      </c>
      <c r="U223" s="18">
        <f t="shared" si="34"/>
        <v>0</v>
      </c>
      <c r="V223" s="19">
        <v>4.42</v>
      </c>
      <c r="W223" s="19" t="str">
        <f t="shared" si="30"/>
        <v>--</v>
      </c>
      <c r="X223" s="19"/>
      <c r="Y223" s="19"/>
      <c r="Z223" s="20">
        <v>1.3812500000000001</v>
      </c>
      <c r="AA223" s="20">
        <f t="shared" si="31"/>
        <v>1.3812500000000001</v>
      </c>
      <c r="AB223" s="20">
        <v>1.3812500000000001</v>
      </c>
      <c r="AC223" s="20">
        <f t="shared" si="32"/>
        <v>1.3812500000000001</v>
      </c>
      <c r="AD223" s="19">
        <v>4.42</v>
      </c>
      <c r="AE223" s="16"/>
      <c r="AF223" s="16"/>
      <c r="AG223" s="16"/>
      <c r="AH223" s="17"/>
      <c r="AI223" s="17"/>
      <c r="AJ223" s="17"/>
      <c r="AK223" s="17"/>
      <c r="AL223" s="17"/>
      <c r="AM223" s="17"/>
      <c r="AN223" s="17"/>
    </row>
    <row r="224" spans="1:40" s="43" customForma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18">
        <f t="shared" si="34"/>
        <v>1</v>
      </c>
      <c r="T224" s="18">
        <f t="shared" si="34"/>
        <v>0</v>
      </c>
      <c r="U224" s="18">
        <f t="shared" si="34"/>
        <v>0</v>
      </c>
      <c r="V224" s="19">
        <v>4.4400000000000004</v>
      </c>
      <c r="W224" s="19" t="str">
        <f t="shared" si="30"/>
        <v>--</v>
      </c>
      <c r="X224" s="19"/>
      <c r="Y224" s="19"/>
      <c r="Z224" s="20">
        <v>1.3875</v>
      </c>
      <c r="AA224" s="20">
        <f t="shared" si="31"/>
        <v>1.3875</v>
      </c>
      <c r="AB224" s="20">
        <v>1.3875</v>
      </c>
      <c r="AC224" s="20">
        <f t="shared" si="32"/>
        <v>1.3875</v>
      </c>
      <c r="AD224" s="19">
        <v>4.4400000000000004</v>
      </c>
      <c r="AE224" s="16"/>
      <c r="AF224" s="16"/>
      <c r="AG224" s="16"/>
      <c r="AH224" s="17"/>
      <c r="AI224" s="17"/>
      <c r="AJ224" s="17"/>
      <c r="AK224" s="17"/>
      <c r="AL224" s="17"/>
      <c r="AM224" s="17"/>
      <c r="AN224" s="17"/>
    </row>
    <row r="225" spans="1:40" s="43" customForma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18">
        <f t="shared" si="34"/>
        <v>1</v>
      </c>
      <c r="T225" s="18">
        <f t="shared" si="34"/>
        <v>0</v>
      </c>
      <c r="U225" s="18">
        <f t="shared" si="34"/>
        <v>0</v>
      </c>
      <c r="V225" s="19">
        <v>4.46</v>
      </c>
      <c r="W225" s="19" t="str">
        <f t="shared" si="30"/>
        <v>--</v>
      </c>
      <c r="X225" s="19"/>
      <c r="Y225" s="19"/>
      <c r="Z225" s="20">
        <v>1.39375</v>
      </c>
      <c r="AA225" s="20">
        <f t="shared" si="31"/>
        <v>1.39375</v>
      </c>
      <c r="AB225" s="20">
        <v>1.39375</v>
      </c>
      <c r="AC225" s="20">
        <f t="shared" si="32"/>
        <v>1.39375</v>
      </c>
      <c r="AD225" s="19">
        <v>4.46</v>
      </c>
      <c r="AE225" s="16"/>
      <c r="AF225" s="16"/>
      <c r="AG225" s="16"/>
      <c r="AH225" s="17"/>
      <c r="AI225" s="17"/>
      <c r="AJ225" s="17"/>
      <c r="AK225" s="17"/>
      <c r="AL225" s="17"/>
      <c r="AM225" s="17"/>
      <c r="AN225" s="17"/>
    </row>
    <row r="226" spans="1:40" s="43" customForma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18">
        <f t="shared" si="34"/>
        <v>1</v>
      </c>
      <c r="T226" s="18">
        <f t="shared" si="34"/>
        <v>0</v>
      </c>
      <c r="U226" s="18">
        <f t="shared" si="34"/>
        <v>0</v>
      </c>
      <c r="V226" s="19">
        <v>4.4800000000000004</v>
      </c>
      <c r="W226" s="19" t="str">
        <f t="shared" si="30"/>
        <v>--</v>
      </c>
      <c r="X226" s="19"/>
      <c r="Y226" s="19"/>
      <c r="Z226" s="20">
        <v>1.4</v>
      </c>
      <c r="AA226" s="20">
        <f t="shared" si="31"/>
        <v>1.4</v>
      </c>
      <c r="AB226" s="20">
        <v>1.4</v>
      </c>
      <c r="AC226" s="20">
        <f t="shared" si="32"/>
        <v>1.4</v>
      </c>
      <c r="AD226" s="19">
        <v>4.4800000000000004</v>
      </c>
      <c r="AE226" s="16"/>
      <c r="AF226" s="16"/>
      <c r="AG226" s="16"/>
      <c r="AH226" s="17"/>
      <c r="AI226" s="17"/>
      <c r="AJ226" s="17"/>
      <c r="AK226" s="17"/>
      <c r="AL226" s="17"/>
      <c r="AM226" s="17"/>
      <c r="AN226" s="17"/>
    </row>
    <row r="227" spans="1:40" s="43" customForma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18">
        <f t="shared" si="34"/>
        <v>1</v>
      </c>
      <c r="T227" s="18">
        <f t="shared" si="34"/>
        <v>0</v>
      </c>
      <c r="U227" s="18">
        <f t="shared" si="34"/>
        <v>0</v>
      </c>
      <c r="V227" s="19">
        <v>4.5</v>
      </c>
      <c r="W227" s="19" t="str">
        <f t="shared" si="30"/>
        <v>--</v>
      </c>
      <c r="X227" s="19"/>
      <c r="Y227" s="19"/>
      <c r="Z227" s="20">
        <v>1.40625</v>
      </c>
      <c r="AA227" s="20">
        <f t="shared" si="31"/>
        <v>1.40625</v>
      </c>
      <c r="AB227" s="20">
        <v>1.40625</v>
      </c>
      <c r="AC227" s="20">
        <f t="shared" si="32"/>
        <v>1.40625</v>
      </c>
      <c r="AD227" s="19">
        <v>4.5</v>
      </c>
      <c r="AE227" s="16"/>
      <c r="AF227" s="16"/>
      <c r="AG227" s="16"/>
      <c r="AH227" s="17"/>
      <c r="AI227" s="17"/>
      <c r="AJ227" s="17"/>
      <c r="AK227" s="17"/>
      <c r="AL227" s="17"/>
      <c r="AM227" s="17"/>
      <c r="AN227" s="17"/>
    </row>
    <row r="228" spans="1:40" s="43" customForma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18">
        <f t="shared" ref="S228:U243" si="35" xml:space="preserve"> S227</f>
        <v>1</v>
      </c>
      <c r="T228" s="18">
        <f t="shared" si="35"/>
        <v>0</v>
      </c>
      <c r="U228" s="18">
        <f t="shared" si="35"/>
        <v>0</v>
      </c>
      <c r="V228" s="19">
        <v>4.5199999999999996</v>
      </c>
      <c r="W228" s="19" t="str">
        <f t="shared" si="30"/>
        <v>--</v>
      </c>
      <c r="X228" s="19"/>
      <c r="Y228" s="19"/>
      <c r="Z228" s="20">
        <v>1.4125000000000001</v>
      </c>
      <c r="AA228" s="20">
        <f t="shared" si="31"/>
        <v>1.4125000000000001</v>
      </c>
      <c r="AB228" s="20">
        <v>1.4125000000000001</v>
      </c>
      <c r="AC228" s="20">
        <f t="shared" si="32"/>
        <v>1.4125000000000001</v>
      </c>
      <c r="AD228" s="19">
        <v>4.5199999999999996</v>
      </c>
      <c r="AE228" s="16"/>
      <c r="AF228" s="16"/>
      <c r="AG228" s="16"/>
      <c r="AH228" s="17"/>
      <c r="AI228" s="17"/>
      <c r="AJ228" s="17"/>
      <c r="AK228" s="17"/>
      <c r="AL228" s="17"/>
      <c r="AM228" s="17"/>
      <c r="AN228" s="17"/>
    </row>
    <row r="229" spans="1:40" s="43" customForma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18">
        <f t="shared" si="35"/>
        <v>1</v>
      </c>
      <c r="T229" s="18">
        <f t="shared" si="35"/>
        <v>0</v>
      </c>
      <c r="U229" s="18">
        <f t="shared" si="35"/>
        <v>0</v>
      </c>
      <c r="V229" s="19">
        <v>4.54</v>
      </c>
      <c r="W229" s="19" t="str">
        <f t="shared" si="30"/>
        <v>--</v>
      </c>
      <c r="X229" s="19"/>
      <c r="Y229" s="19"/>
      <c r="Z229" s="20">
        <v>1.41875</v>
      </c>
      <c r="AA229" s="20">
        <f t="shared" si="31"/>
        <v>1.41875</v>
      </c>
      <c r="AB229" s="20">
        <v>1.41875</v>
      </c>
      <c r="AC229" s="20">
        <f t="shared" si="32"/>
        <v>1.41875</v>
      </c>
      <c r="AD229" s="19">
        <v>4.54</v>
      </c>
      <c r="AE229" s="16"/>
      <c r="AF229" s="16"/>
      <c r="AG229" s="16"/>
      <c r="AH229" s="17"/>
      <c r="AI229" s="17"/>
      <c r="AJ229" s="17"/>
      <c r="AK229" s="17"/>
      <c r="AL229" s="17"/>
      <c r="AM229" s="17"/>
      <c r="AN229" s="17"/>
    </row>
    <row r="230" spans="1:40" s="43" customForma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18">
        <f t="shared" si="35"/>
        <v>1</v>
      </c>
      <c r="T230" s="18">
        <f t="shared" si="35"/>
        <v>0</v>
      </c>
      <c r="U230" s="18">
        <f t="shared" si="35"/>
        <v>0</v>
      </c>
      <c r="V230" s="19">
        <v>4.5599999999999996</v>
      </c>
      <c r="W230" s="19" t="str">
        <f t="shared" si="30"/>
        <v>--</v>
      </c>
      <c r="X230" s="19"/>
      <c r="Y230" s="19"/>
      <c r="Z230" s="20">
        <v>1.425</v>
      </c>
      <c r="AA230" s="20">
        <f t="shared" si="31"/>
        <v>1.425</v>
      </c>
      <c r="AB230" s="20">
        <v>1.425</v>
      </c>
      <c r="AC230" s="20">
        <f t="shared" si="32"/>
        <v>1.425</v>
      </c>
      <c r="AD230" s="19">
        <v>4.5599999999999996</v>
      </c>
      <c r="AE230" s="16"/>
      <c r="AF230" s="16"/>
      <c r="AG230" s="16"/>
      <c r="AH230" s="17"/>
      <c r="AI230" s="17"/>
      <c r="AJ230" s="17"/>
      <c r="AK230" s="17"/>
      <c r="AL230" s="17"/>
      <c r="AM230" s="17"/>
      <c r="AN230" s="17"/>
    </row>
    <row r="231" spans="1:40" s="43" customForma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18">
        <f t="shared" si="35"/>
        <v>1</v>
      </c>
      <c r="T231" s="18">
        <f t="shared" si="35"/>
        <v>0</v>
      </c>
      <c r="U231" s="18">
        <f t="shared" si="35"/>
        <v>0</v>
      </c>
      <c r="V231" s="19">
        <v>4.58</v>
      </c>
      <c r="W231" s="19" t="str">
        <f t="shared" si="30"/>
        <v>--</v>
      </c>
      <c r="X231" s="19"/>
      <c r="Y231" s="19"/>
      <c r="Z231" s="20">
        <v>1.4312499999999999</v>
      </c>
      <c r="AA231" s="20">
        <f t="shared" si="31"/>
        <v>1.4312499999999999</v>
      </c>
      <c r="AB231" s="20">
        <v>1.4312499999999999</v>
      </c>
      <c r="AC231" s="20">
        <f t="shared" si="32"/>
        <v>1.4312499999999999</v>
      </c>
      <c r="AD231" s="19">
        <v>4.58</v>
      </c>
      <c r="AE231" s="16"/>
      <c r="AF231" s="16"/>
      <c r="AG231" s="16"/>
      <c r="AH231" s="17"/>
      <c r="AI231" s="17"/>
      <c r="AJ231" s="17"/>
      <c r="AK231" s="17"/>
      <c r="AL231" s="17"/>
      <c r="AM231" s="17"/>
      <c r="AN231" s="17"/>
    </row>
    <row r="232" spans="1:40" s="43" customForma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18">
        <f t="shared" si="35"/>
        <v>1</v>
      </c>
      <c r="T232" s="18">
        <f t="shared" si="35"/>
        <v>0</v>
      </c>
      <c r="U232" s="18">
        <f t="shared" si="35"/>
        <v>0</v>
      </c>
      <c r="V232" s="19">
        <v>4.5999999999999996</v>
      </c>
      <c r="W232" s="19" t="str">
        <f t="shared" si="30"/>
        <v>--</v>
      </c>
      <c r="X232" s="19"/>
      <c r="Y232" s="19"/>
      <c r="Z232" s="20">
        <v>1.4375</v>
      </c>
      <c r="AA232" s="20">
        <f t="shared" si="31"/>
        <v>1.4375</v>
      </c>
      <c r="AB232" s="20">
        <v>1.4375</v>
      </c>
      <c r="AC232" s="20">
        <f t="shared" si="32"/>
        <v>1.4375</v>
      </c>
      <c r="AD232" s="19">
        <v>4.5999999999999996</v>
      </c>
      <c r="AE232" s="16"/>
      <c r="AF232" s="16"/>
      <c r="AG232" s="16"/>
      <c r="AH232" s="17"/>
      <c r="AI232" s="17"/>
      <c r="AJ232" s="17"/>
      <c r="AK232" s="17"/>
      <c r="AL232" s="17"/>
      <c r="AM232" s="17"/>
      <c r="AN232" s="17"/>
    </row>
    <row r="233" spans="1:40" s="43" customForma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18">
        <f t="shared" si="35"/>
        <v>1</v>
      </c>
      <c r="T233" s="18">
        <f t="shared" si="35"/>
        <v>0</v>
      </c>
      <c r="U233" s="18">
        <f t="shared" si="35"/>
        <v>0</v>
      </c>
      <c r="V233" s="19">
        <v>4.62</v>
      </c>
      <c r="W233" s="19" t="str">
        <f t="shared" si="30"/>
        <v>--</v>
      </c>
      <c r="X233" s="19"/>
      <c r="Y233" s="19"/>
      <c r="Z233" s="20">
        <v>1.4437500000000001</v>
      </c>
      <c r="AA233" s="20">
        <f t="shared" si="31"/>
        <v>1.4437500000000001</v>
      </c>
      <c r="AB233" s="20">
        <v>1.4437500000000001</v>
      </c>
      <c r="AC233" s="20">
        <f t="shared" si="32"/>
        <v>1.4437500000000001</v>
      </c>
      <c r="AD233" s="19">
        <v>4.62</v>
      </c>
      <c r="AE233" s="16"/>
      <c r="AF233" s="16"/>
      <c r="AG233" s="16"/>
      <c r="AH233" s="17"/>
      <c r="AI233" s="17"/>
      <c r="AJ233" s="17"/>
      <c r="AK233" s="17"/>
      <c r="AL233" s="17"/>
      <c r="AM233" s="17"/>
      <c r="AN233" s="17"/>
    </row>
    <row r="234" spans="1:40" s="43" customForma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18">
        <f t="shared" si="35"/>
        <v>1</v>
      </c>
      <c r="T234" s="18">
        <f t="shared" si="35"/>
        <v>0</v>
      </c>
      <c r="U234" s="18">
        <f t="shared" si="35"/>
        <v>0</v>
      </c>
      <c r="V234" s="19">
        <v>4.6399999999999997</v>
      </c>
      <c r="W234" s="19" t="str">
        <f t="shared" si="30"/>
        <v>--</v>
      </c>
      <c r="X234" s="19"/>
      <c r="Y234" s="19"/>
      <c r="Z234" s="20">
        <v>1.45</v>
      </c>
      <c r="AA234" s="20">
        <f t="shared" si="31"/>
        <v>1.45</v>
      </c>
      <c r="AB234" s="20">
        <v>1.45</v>
      </c>
      <c r="AC234" s="20">
        <f t="shared" si="32"/>
        <v>1.45</v>
      </c>
      <c r="AD234" s="19">
        <v>4.6399999999999997</v>
      </c>
      <c r="AE234" s="16"/>
      <c r="AF234" s="16"/>
      <c r="AG234" s="16"/>
      <c r="AH234" s="17"/>
      <c r="AI234" s="17"/>
      <c r="AJ234" s="17"/>
      <c r="AK234" s="17"/>
      <c r="AL234" s="17"/>
      <c r="AM234" s="17"/>
      <c r="AN234" s="17"/>
    </row>
    <row r="235" spans="1:40" s="43" customForma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18">
        <f t="shared" si="35"/>
        <v>1</v>
      </c>
      <c r="T235" s="18">
        <f t="shared" si="35"/>
        <v>0</v>
      </c>
      <c r="U235" s="18">
        <f t="shared" si="35"/>
        <v>0</v>
      </c>
      <c r="V235" s="19">
        <v>4.66</v>
      </c>
      <c r="W235" s="19" t="str">
        <f t="shared" si="30"/>
        <v>--</v>
      </c>
      <c r="X235" s="19"/>
      <c r="Y235" s="19"/>
      <c r="Z235" s="20">
        <v>1.45625</v>
      </c>
      <c r="AA235" s="20">
        <f t="shared" si="31"/>
        <v>1.45625</v>
      </c>
      <c r="AB235" s="20">
        <v>1.45625</v>
      </c>
      <c r="AC235" s="20">
        <f t="shared" si="32"/>
        <v>1.45625</v>
      </c>
      <c r="AD235" s="19">
        <v>4.66</v>
      </c>
      <c r="AE235" s="16"/>
      <c r="AF235" s="16"/>
      <c r="AG235" s="16"/>
      <c r="AH235" s="17"/>
      <c r="AI235" s="17"/>
      <c r="AJ235" s="17"/>
      <c r="AK235" s="17"/>
      <c r="AL235" s="17"/>
      <c r="AM235" s="17"/>
      <c r="AN235" s="17"/>
    </row>
    <row r="236" spans="1:40" s="43" customForma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18">
        <f t="shared" si="35"/>
        <v>1</v>
      </c>
      <c r="T236" s="18">
        <f t="shared" si="35"/>
        <v>0</v>
      </c>
      <c r="U236" s="18">
        <f t="shared" si="35"/>
        <v>0</v>
      </c>
      <c r="V236" s="19">
        <v>4.68</v>
      </c>
      <c r="W236" s="19" t="str">
        <f t="shared" si="30"/>
        <v>--</v>
      </c>
      <c r="X236" s="19"/>
      <c r="Y236" s="19"/>
      <c r="Z236" s="20">
        <v>1.4624999999999999</v>
      </c>
      <c r="AA236" s="20">
        <f t="shared" si="31"/>
        <v>1.4624999999999999</v>
      </c>
      <c r="AB236" s="20">
        <v>1.4624999999999999</v>
      </c>
      <c r="AC236" s="20">
        <f t="shared" si="32"/>
        <v>1.4624999999999999</v>
      </c>
      <c r="AD236" s="19">
        <v>4.68</v>
      </c>
      <c r="AE236" s="16"/>
      <c r="AF236" s="16"/>
      <c r="AG236" s="16"/>
      <c r="AH236" s="17"/>
      <c r="AI236" s="17"/>
      <c r="AJ236" s="17"/>
      <c r="AK236" s="17"/>
      <c r="AL236" s="17"/>
      <c r="AM236" s="17"/>
      <c r="AN236" s="17"/>
    </row>
    <row r="237" spans="1:40" s="43" customForma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18">
        <f t="shared" si="35"/>
        <v>1</v>
      </c>
      <c r="T237" s="18">
        <f t="shared" si="35"/>
        <v>0</v>
      </c>
      <c r="U237" s="18">
        <f t="shared" si="35"/>
        <v>0</v>
      </c>
      <c r="V237" s="19">
        <v>4.7</v>
      </c>
      <c r="W237" s="19" t="str">
        <f t="shared" si="30"/>
        <v>--</v>
      </c>
      <c r="X237" s="19"/>
      <c r="Y237" s="19"/>
      <c r="Z237" s="20">
        <v>1.46875</v>
      </c>
      <c r="AA237" s="20">
        <f t="shared" si="31"/>
        <v>1.46875</v>
      </c>
      <c r="AB237" s="20">
        <v>1.46875</v>
      </c>
      <c r="AC237" s="20">
        <f t="shared" si="32"/>
        <v>1.46875</v>
      </c>
      <c r="AD237" s="19">
        <v>4.7</v>
      </c>
      <c r="AE237" s="16"/>
      <c r="AF237" s="16"/>
      <c r="AG237" s="16"/>
      <c r="AH237" s="17"/>
      <c r="AI237" s="17"/>
      <c r="AJ237" s="17"/>
      <c r="AK237" s="17"/>
      <c r="AL237" s="17"/>
      <c r="AM237" s="17"/>
      <c r="AN237" s="17"/>
    </row>
    <row r="238" spans="1:40" s="43" customForma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18">
        <f t="shared" si="35"/>
        <v>1</v>
      </c>
      <c r="T238" s="18">
        <f t="shared" si="35"/>
        <v>0</v>
      </c>
      <c r="U238" s="18">
        <f t="shared" si="35"/>
        <v>0</v>
      </c>
      <c r="V238" s="19">
        <v>4.72</v>
      </c>
      <c r="W238" s="19" t="str">
        <f t="shared" si="30"/>
        <v>--</v>
      </c>
      <c r="X238" s="19"/>
      <c r="Y238" s="19"/>
      <c r="Z238" s="20">
        <v>1.4750000000000001</v>
      </c>
      <c r="AA238" s="20">
        <f t="shared" si="31"/>
        <v>1.4750000000000001</v>
      </c>
      <c r="AB238" s="20">
        <v>1.4750000000000001</v>
      </c>
      <c r="AC238" s="20">
        <f t="shared" si="32"/>
        <v>1.4750000000000001</v>
      </c>
      <c r="AD238" s="19">
        <v>4.72</v>
      </c>
      <c r="AE238" s="16"/>
      <c r="AF238" s="16"/>
      <c r="AG238" s="16"/>
      <c r="AH238" s="17"/>
      <c r="AI238" s="17"/>
      <c r="AJ238" s="17"/>
      <c r="AK238" s="17"/>
      <c r="AL238" s="17"/>
      <c r="AM238" s="17"/>
      <c r="AN238" s="17"/>
    </row>
    <row r="239" spans="1:40" s="43" customForma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18">
        <f t="shared" si="35"/>
        <v>1</v>
      </c>
      <c r="T239" s="18">
        <f t="shared" si="35"/>
        <v>0</v>
      </c>
      <c r="U239" s="18">
        <f t="shared" si="35"/>
        <v>0</v>
      </c>
      <c r="V239" s="19">
        <v>4.74</v>
      </c>
      <c r="W239" s="19" t="str">
        <f t="shared" si="30"/>
        <v>--</v>
      </c>
      <c r="X239" s="19"/>
      <c r="Y239" s="19"/>
      <c r="Z239" s="20">
        <v>1.48125</v>
      </c>
      <c r="AA239" s="20">
        <f t="shared" si="31"/>
        <v>1.48125</v>
      </c>
      <c r="AB239" s="20">
        <v>1.48125</v>
      </c>
      <c r="AC239" s="20">
        <f t="shared" si="32"/>
        <v>1.48125</v>
      </c>
      <c r="AD239" s="19">
        <v>4.74</v>
      </c>
      <c r="AE239" s="16"/>
      <c r="AF239" s="16"/>
      <c r="AG239" s="16"/>
      <c r="AH239" s="17"/>
      <c r="AI239" s="17"/>
      <c r="AJ239" s="17"/>
      <c r="AK239" s="17"/>
      <c r="AL239" s="17"/>
      <c r="AM239" s="17"/>
      <c r="AN239" s="17"/>
    </row>
    <row r="240" spans="1:40" s="43" customForma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18">
        <f t="shared" si="35"/>
        <v>1</v>
      </c>
      <c r="T240" s="18">
        <f t="shared" si="35"/>
        <v>0</v>
      </c>
      <c r="U240" s="18">
        <f t="shared" si="35"/>
        <v>0</v>
      </c>
      <c r="V240" s="19">
        <v>4.76</v>
      </c>
      <c r="W240" s="19" t="str">
        <f t="shared" si="30"/>
        <v>--</v>
      </c>
      <c r="X240" s="19"/>
      <c r="Y240" s="19"/>
      <c r="Z240" s="20">
        <v>1.4875</v>
      </c>
      <c r="AA240" s="20">
        <f t="shared" si="31"/>
        <v>1.4875</v>
      </c>
      <c r="AB240" s="20">
        <v>1.4875</v>
      </c>
      <c r="AC240" s="20">
        <f t="shared" si="32"/>
        <v>1.4875</v>
      </c>
      <c r="AD240" s="19">
        <v>4.76</v>
      </c>
      <c r="AE240" s="16"/>
      <c r="AF240" s="16"/>
      <c r="AG240" s="16"/>
      <c r="AH240" s="17"/>
      <c r="AI240" s="17"/>
      <c r="AJ240" s="17"/>
      <c r="AK240" s="17"/>
      <c r="AL240" s="17"/>
      <c r="AM240" s="17"/>
      <c r="AN240" s="17"/>
    </row>
    <row r="241" spans="1:40" s="43" customForma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18">
        <f t="shared" si="35"/>
        <v>1</v>
      </c>
      <c r="T241" s="18">
        <f t="shared" si="35"/>
        <v>0</v>
      </c>
      <c r="U241" s="18">
        <f t="shared" si="35"/>
        <v>0</v>
      </c>
      <c r="V241" s="19">
        <v>4.78</v>
      </c>
      <c r="W241" s="19" t="str">
        <f t="shared" si="30"/>
        <v>--</v>
      </c>
      <c r="X241" s="19"/>
      <c r="Y241" s="19"/>
      <c r="Z241" s="20">
        <v>1.4937499999999999</v>
      </c>
      <c r="AA241" s="20">
        <f t="shared" si="31"/>
        <v>1.4937499999999999</v>
      </c>
      <c r="AB241" s="20">
        <v>1.4937499999999999</v>
      </c>
      <c r="AC241" s="20">
        <f t="shared" si="32"/>
        <v>1.4937499999999999</v>
      </c>
      <c r="AD241" s="19">
        <v>4.78</v>
      </c>
      <c r="AE241" s="16"/>
      <c r="AF241" s="16"/>
      <c r="AG241" s="16"/>
      <c r="AH241" s="17"/>
      <c r="AI241" s="17"/>
      <c r="AJ241" s="17"/>
      <c r="AK241" s="17"/>
      <c r="AL241" s="17"/>
      <c r="AM241" s="17"/>
      <c r="AN241" s="17"/>
    </row>
    <row r="242" spans="1:40" s="43" customForma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18">
        <f t="shared" si="35"/>
        <v>1</v>
      </c>
      <c r="T242" s="18">
        <f t="shared" si="35"/>
        <v>0</v>
      </c>
      <c r="U242" s="18">
        <f t="shared" si="35"/>
        <v>0</v>
      </c>
      <c r="V242" s="19">
        <v>4.8</v>
      </c>
      <c r="W242" s="19" t="str">
        <f t="shared" si="30"/>
        <v>--</v>
      </c>
      <c r="X242" s="19"/>
      <c r="Y242" s="19"/>
      <c r="Z242" s="20">
        <v>1.5</v>
      </c>
      <c r="AA242" s="20">
        <f t="shared" si="31"/>
        <v>1.5</v>
      </c>
      <c r="AB242" s="20">
        <v>1.5</v>
      </c>
      <c r="AC242" s="20">
        <f t="shared" si="32"/>
        <v>1.5</v>
      </c>
      <c r="AD242" s="19">
        <v>4.8</v>
      </c>
      <c r="AE242" s="16"/>
      <c r="AF242" s="16"/>
      <c r="AG242" s="16"/>
      <c r="AH242" s="17"/>
      <c r="AI242" s="17"/>
      <c r="AJ242" s="17"/>
      <c r="AK242" s="17"/>
      <c r="AL242" s="17"/>
      <c r="AM242" s="17"/>
      <c r="AN242" s="17"/>
    </row>
    <row r="243" spans="1:40" s="43" customForma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18">
        <f t="shared" si="35"/>
        <v>1</v>
      </c>
      <c r="T243" s="18">
        <f t="shared" si="35"/>
        <v>0</v>
      </c>
      <c r="U243" s="18">
        <f t="shared" si="35"/>
        <v>0</v>
      </c>
      <c r="V243" s="19">
        <v>4.82</v>
      </c>
      <c r="W243" s="19" t="str">
        <f t="shared" si="30"/>
        <v>--</v>
      </c>
      <c r="X243" s="19"/>
      <c r="Y243" s="19"/>
      <c r="Z243" s="20">
        <v>1.5062500000000001</v>
      </c>
      <c r="AA243" s="20">
        <f t="shared" si="31"/>
        <v>1.5062500000000001</v>
      </c>
      <c r="AB243" s="20">
        <v>1.5062500000000001</v>
      </c>
      <c r="AC243" s="20">
        <f t="shared" si="32"/>
        <v>1.5062500000000001</v>
      </c>
      <c r="AD243" s="19">
        <v>4.82</v>
      </c>
      <c r="AE243" s="16"/>
      <c r="AF243" s="16"/>
      <c r="AG243" s="16"/>
      <c r="AH243" s="17"/>
      <c r="AI243" s="17"/>
      <c r="AJ243" s="17"/>
      <c r="AK243" s="17"/>
      <c r="AL243" s="17"/>
      <c r="AM243" s="17"/>
      <c r="AN243" s="17"/>
    </row>
    <row r="244" spans="1:40" s="43" customForma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18">
        <f t="shared" ref="S244:U257" si="36" xml:space="preserve"> S243</f>
        <v>1</v>
      </c>
      <c r="T244" s="18">
        <f t="shared" si="36"/>
        <v>0</v>
      </c>
      <c r="U244" s="18">
        <f t="shared" si="36"/>
        <v>0</v>
      </c>
      <c r="V244" s="19">
        <v>4.84</v>
      </c>
      <c r="W244" s="19" t="str">
        <f t="shared" si="30"/>
        <v>--</v>
      </c>
      <c r="X244" s="19"/>
      <c r="Y244" s="19"/>
      <c r="Z244" s="20">
        <v>1.5125</v>
      </c>
      <c r="AA244" s="20">
        <f t="shared" si="31"/>
        <v>1.5125</v>
      </c>
      <c r="AB244" s="20">
        <v>1.5125</v>
      </c>
      <c r="AC244" s="20">
        <f t="shared" si="32"/>
        <v>1.5125</v>
      </c>
      <c r="AD244" s="19">
        <v>4.84</v>
      </c>
      <c r="AE244" s="16"/>
      <c r="AF244" s="16"/>
      <c r="AG244" s="16"/>
      <c r="AH244" s="17"/>
      <c r="AI244" s="17"/>
      <c r="AJ244" s="17"/>
      <c r="AK244" s="17"/>
      <c r="AL244" s="17"/>
      <c r="AM244" s="17"/>
      <c r="AN244" s="17"/>
    </row>
    <row r="245" spans="1:40" s="43" customForma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18">
        <f t="shared" si="36"/>
        <v>1</v>
      </c>
      <c r="T245" s="18">
        <f t="shared" si="36"/>
        <v>0</v>
      </c>
      <c r="U245" s="18">
        <f t="shared" si="36"/>
        <v>0</v>
      </c>
      <c r="V245" s="19">
        <v>4.8600000000000003</v>
      </c>
      <c r="W245" s="19" t="str">
        <f t="shared" si="30"/>
        <v>--</v>
      </c>
      <c r="X245" s="19"/>
      <c r="Y245" s="19"/>
      <c r="Z245" s="20">
        <v>1.51875</v>
      </c>
      <c r="AA245" s="20">
        <f t="shared" si="31"/>
        <v>1.51875</v>
      </c>
      <c r="AB245" s="20">
        <v>1.51875</v>
      </c>
      <c r="AC245" s="20">
        <f t="shared" si="32"/>
        <v>1.51875</v>
      </c>
      <c r="AD245" s="19">
        <v>4.8600000000000003</v>
      </c>
      <c r="AE245" s="16"/>
      <c r="AF245" s="16"/>
      <c r="AG245" s="16"/>
      <c r="AH245" s="17"/>
      <c r="AI245" s="17"/>
      <c r="AJ245" s="17"/>
      <c r="AK245" s="17"/>
      <c r="AL245" s="17"/>
      <c r="AM245" s="17"/>
      <c r="AN245" s="17"/>
    </row>
    <row r="246" spans="1:40" s="43" customForma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18">
        <f t="shared" si="36"/>
        <v>1</v>
      </c>
      <c r="T246" s="18">
        <f t="shared" si="36"/>
        <v>0</v>
      </c>
      <c r="U246" s="18">
        <f t="shared" si="36"/>
        <v>0</v>
      </c>
      <c r="V246" s="19">
        <v>4.88</v>
      </c>
      <c r="W246" s="19" t="str">
        <f t="shared" si="30"/>
        <v>--</v>
      </c>
      <c r="X246" s="19"/>
      <c r="Y246" s="19"/>
      <c r="Z246" s="20">
        <v>1.5249999999999999</v>
      </c>
      <c r="AA246" s="20">
        <f t="shared" si="31"/>
        <v>1.5249999999999999</v>
      </c>
      <c r="AB246" s="20">
        <v>1.5249999999999999</v>
      </c>
      <c r="AC246" s="20">
        <f t="shared" si="32"/>
        <v>1.5249999999999999</v>
      </c>
      <c r="AD246" s="19">
        <v>4.88</v>
      </c>
      <c r="AE246" s="16"/>
      <c r="AF246" s="16"/>
      <c r="AG246" s="16"/>
      <c r="AH246" s="17"/>
      <c r="AI246" s="17"/>
      <c r="AJ246" s="17"/>
      <c r="AK246" s="17"/>
      <c r="AL246" s="17"/>
      <c r="AM246" s="17"/>
      <c r="AN246" s="17"/>
    </row>
    <row r="247" spans="1:40" s="43" customForma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18">
        <f t="shared" si="36"/>
        <v>1</v>
      </c>
      <c r="T247" s="18">
        <f t="shared" si="36"/>
        <v>0</v>
      </c>
      <c r="U247" s="18">
        <f t="shared" si="36"/>
        <v>0</v>
      </c>
      <c r="V247" s="19">
        <v>4.9000000000000004</v>
      </c>
      <c r="W247" s="19" t="str">
        <f t="shared" si="30"/>
        <v>--</v>
      </c>
      <c r="X247" s="19"/>
      <c r="Y247" s="19"/>
      <c r="Z247" s="20">
        <v>1.53125</v>
      </c>
      <c r="AA247" s="20">
        <f t="shared" si="31"/>
        <v>1.53125</v>
      </c>
      <c r="AB247" s="20">
        <v>1.53125</v>
      </c>
      <c r="AC247" s="20">
        <f t="shared" si="32"/>
        <v>1.53125</v>
      </c>
      <c r="AD247" s="19">
        <v>4.9000000000000004</v>
      </c>
      <c r="AE247" s="16"/>
      <c r="AF247" s="16"/>
      <c r="AG247" s="16"/>
      <c r="AH247" s="17"/>
      <c r="AI247" s="17"/>
      <c r="AJ247" s="17"/>
      <c r="AK247" s="17"/>
      <c r="AL247" s="17"/>
      <c r="AM247" s="17"/>
      <c r="AN247" s="17"/>
    </row>
    <row r="248" spans="1:40" s="43" customForma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18">
        <f t="shared" si="36"/>
        <v>1</v>
      </c>
      <c r="T248" s="18">
        <f t="shared" si="36"/>
        <v>0</v>
      </c>
      <c r="U248" s="18">
        <f t="shared" si="36"/>
        <v>0</v>
      </c>
      <c r="V248" s="19">
        <v>4.92</v>
      </c>
      <c r="W248" s="19" t="str">
        <f t="shared" si="30"/>
        <v>--</v>
      </c>
      <c r="X248" s="19"/>
      <c r="Y248" s="19"/>
      <c r="Z248" s="20">
        <v>1.5375000000000001</v>
      </c>
      <c r="AA248" s="20">
        <f t="shared" si="31"/>
        <v>1.5375000000000001</v>
      </c>
      <c r="AB248" s="20">
        <v>1.5375000000000001</v>
      </c>
      <c r="AC248" s="20">
        <f t="shared" si="32"/>
        <v>1.5375000000000001</v>
      </c>
      <c r="AD248" s="19">
        <v>4.92</v>
      </c>
      <c r="AE248" s="16"/>
      <c r="AF248" s="16"/>
      <c r="AG248" s="16"/>
      <c r="AH248" s="17"/>
      <c r="AI248" s="17"/>
      <c r="AJ248" s="17"/>
      <c r="AK248" s="17"/>
      <c r="AL248" s="17"/>
      <c r="AM248" s="17"/>
      <c r="AN248" s="17"/>
    </row>
    <row r="249" spans="1:40" s="43" customForma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18">
        <f t="shared" si="36"/>
        <v>1</v>
      </c>
      <c r="T249" s="18">
        <f t="shared" si="36"/>
        <v>0</v>
      </c>
      <c r="U249" s="18">
        <f t="shared" si="36"/>
        <v>0</v>
      </c>
      <c r="V249" s="19">
        <v>4.9400000000000004</v>
      </c>
      <c r="W249" s="19" t="str">
        <f t="shared" si="30"/>
        <v>--</v>
      </c>
      <c r="X249" s="19"/>
      <c r="Y249" s="19"/>
      <c r="Z249" s="20">
        <v>1.54375</v>
      </c>
      <c r="AA249" s="20">
        <f t="shared" si="31"/>
        <v>1.54375</v>
      </c>
      <c r="AB249" s="20">
        <v>1.54375</v>
      </c>
      <c r="AC249" s="20">
        <f t="shared" si="32"/>
        <v>1.54375</v>
      </c>
      <c r="AD249" s="19">
        <v>4.9400000000000004</v>
      </c>
      <c r="AE249" s="16"/>
      <c r="AF249" s="16"/>
      <c r="AG249" s="16"/>
      <c r="AH249" s="17"/>
      <c r="AI249" s="17"/>
      <c r="AJ249" s="17"/>
      <c r="AK249" s="17"/>
      <c r="AL249" s="17"/>
      <c r="AM249" s="17"/>
      <c r="AN249" s="17"/>
    </row>
    <row r="250" spans="1:40" s="43" customForma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18">
        <f t="shared" si="36"/>
        <v>1</v>
      </c>
      <c r="T250" s="18">
        <f t="shared" si="36"/>
        <v>0</v>
      </c>
      <c r="U250" s="18">
        <f t="shared" si="36"/>
        <v>0</v>
      </c>
      <c r="V250" s="19">
        <v>4.96</v>
      </c>
      <c r="W250" s="19" t="str">
        <f t="shared" si="30"/>
        <v>--</v>
      </c>
      <c r="X250" s="19"/>
      <c r="Y250" s="19"/>
      <c r="Z250" s="20">
        <v>1.55</v>
      </c>
      <c r="AA250" s="20">
        <f t="shared" si="31"/>
        <v>1.55</v>
      </c>
      <c r="AB250" s="20">
        <v>1.55</v>
      </c>
      <c r="AC250" s="20">
        <f t="shared" si="32"/>
        <v>1.55</v>
      </c>
      <c r="AD250" s="19">
        <v>4.96</v>
      </c>
      <c r="AE250" s="16"/>
      <c r="AF250" s="16"/>
      <c r="AG250" s="16"/>
      <c r="AH250" s="17"/>
      <c r="AI250" s="17"/>
      <c r="AJ250" s="17"/>
      <c r="AK250" s="17"/>
      <c r="AL250" s="17"/>
      <c r="AM250" s="17"/>
      <c r="AN250" s="17"/>
    </row>
    <row r="251" spans="1:40" s="43" customForma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18">
        <f t="shared" si="36"/>
        <v>1</v>
      </c>
      <c r="T251" s="18">
        <f t="shared" si="36"/>
        <v>0</v>
      </c>
      <c r="U251" s="18">
        <f t="shared" si="36"/>
        <v>0</v>
      </c>
      <c r="V251" s="19">
        <v>4.9800000000000004</v>
      </c>
      <c r="W251" s="19" t="str">
        <f t="shared" si="30"/>
        <v>--</v>
      </c>
      <c r="X251" s="19"/>
      <c r="Y251" s="19"/>
      <c r="Z251" s="20">
        <v>1.5562499999999999</v>
      </c>
      <c r="AA251" s="20">
        <f t="shared" si="31"/>
        <v>1.5562499999999999</v>
      </c>
      <c r="AB251" s="20">
        <v>1.5562499999999999</v>
      </c>
      <c r="AC251" s="20">
        <f t="shared" si="32"/>
        <v>1.5562499999999999</v>
      </c>
      <c r="AD251" s="19">
        <v>4.9800000000000004</v>
      </c>
      <c r="AE251" s="16"/>
      <c r="AF251" s="16"/>
      <c r="AG251" s="16"/>
      <c r="AH251" s="17"/>
      <c r="AI251" s="17"/>
      <c r="AJ251" s="17"/>
      <c r="AK251" s="17"/>
      <c r="AL251" s="17"/>
      <c r="AM251" s="17"/>
      <c r="AN251" s="17"/>
    </row>
    <row r="252" spans="1:40" s="43" customForma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18">
        <f t="shared" si="36"/>
        <v>1</v>
      </c>
      <c r="T252" s="18">
        <f t="shared" si="36"/>
        <v>0</v>
      </c>
      <c r="U252" s="18">
        <f t="shared" si="36"/>
        <v>0</v>
      </c>
      <c r="V252" s="19">
        <v>5</v>
      </c>
      <c r="W252" s="19" t="str">
        <f t="shared" si="30"/>
        <v>--</v>
      </c>
      <c r="X252" s="19"/>
      <c r="Y252" s="19"/>
      <c r="Z252" s="20">
        <v>1.5625</v>
      </c>
      <c r="AA252" s="20">
        <f t="shared" si="31"/>
        <v>1.5625</v>
      </c>
      <c r="AB252" s="20">
        <v>1.5625</v>
      </c>
      <c r="AC252" s="20">
        <f t="shared" si="32"/>
        <v>1.5625</v>
      </c>
      <c r="AD252" s="19">
        <v>5</v>
      </c>
      <c r="AE252" s="16"/>
      <c r="AF252" s="16"/>
      <c r="AG252" s="16"/>
      <c r="AH252" s="17"/>
      <c r="AI252" s="17"/>
      <c r="AJ252" s="17"/>
      <c r="AK252" s="17"/>
      <c r="AL252" s="17"/>
      <c r="AM252" s="17"/>
      <c r="AN252" s="17"/>
    </row>
    <row r="253" spans="1:40" s="43" customForma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18">
        <f t="shared" si="36"/>
        <v>1</v>
      </c>
      <c r="T253" s="18">
        <f t="shared" si="36"/>
        <v>0</v>
      </c>
      <c r="U253" s="18">
        <f t="shared" si="36"/>
        <v>0</v>
      </c>
      <c r="V253" s="19">
        <v>5.0199999999999996</v>
      </c>
      <c r="W253" s="19" t="str">
        <f t="shared" si="30"/>
        <v>--</v>
      </c>
      <c r="X253" s="19"/>
      <c r="Y253" s="19"/>
      <c r="Z253" s="20">
        <v>1.5687500000000001</v>
      </c>
      <c r="AA253" s="20">
        <f t="shared" si="31"/>
        <v>1.5687500000000001</v>
      </c>
      <c r="AB253" s="20">
        <v>1.5687500000000001</v>
      </c>
      <c r="AC253" s="20">
        <f t="shared" si="32"/>
        <v>1.5687500000000001</v>
      </c>
      <c r="AD253" s="19">
        <v>5.0199999999999996</v>
      </c>
      <c r="AE253" s="16"/>
      <c r="AF253" s="16"/>
      <c r="AG253" s="16"/>
      <c r="AH253" s="17"/>
      <c r="AI253" s="17"/>
      <c r="AJ253" s="17"/>
      <c r="AK253" s="17"/>
      <c r="AL253" s="17"/>
      <c r="AM253" s="17"/>
      <c r="AN253" s="17"/>
    </row>
    <row r="254" spans="1:40" s="43" customForma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18">
        <f t="shared" si="36"/>
        <v>1</v>
      </c>
      <c r="T254" s="18">
        <f t="shared" si="36"/>
        <v>0</v>
      </c>
      <c r="U254" s="18">
        <f t="shared" si="36"/>
        <v>0</v>
      </c>
      <c r="V254" s="19">
        <v>5.04</v>
      </c>
      <c r="W254" s="19" t="str">
        <f t="shared" si="30"/>
        <v>--</v>
      </c>
      <c r="X254" s="19"/>
      <c r="Y254" s="19"/>
      <c r="Z254" s="20">
        <v>1.575</v>
      </c>
      <c r="AA254" s="20">
        <f t="shared" si="31"/>
        <v>1.575</v>
      </c>
      <c r="AB254" s="20">
        <v>1.575</v>
      </c>
      <c r="AC254" s="20">
        <f t="shared" si="32"/>
        <v>1.575</v>
      </c>
      <c r="AD254" s="19">
        <v>5.04</v>
      </c>
      <c r="AE254" s="16"/>
      <c r="AF254" s="16"/>
      <c r="AG254" s="16"/>
      <c r="AH254" s="17"/>
      <c r="AI254" s="17"/>
      <c r="AJ254" s="17"/>
      <c r="AK254" s="17"/>
      <c r="AL254" s="17"/>
      <c r="AM254" s="17"/>
      <c r="AN254" s="17"/>
    </row>
    <row r="255" spans="1:40" s="43" customForma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18">
        <f t="shared" si="36"/>
        <v>1</v>
      </c>
      <c r="T255" s="18">
        <f t="shared" si="36"/>
        <v>0</v>
      </c>
      <c r="U255" s="18">
        <f t="shared" si="36"/>
        <v>0</v>
      </c>
      <c r="V255" s="19">
        <v>5.0599999999999996</v>
      </c>
      <c r="W255" s="19" t="str">
        <f t="shared" si="30"/>
        <v>--</v>
      </c>
      <c r="X255" s="19"/>
      <c r="Y255" s="19"/>
      <c r="Z255" s="20">
        <v>1.58125</v>
      </c>
      <c r="AA255" s="20">
        <f t="shared" si="31"/>
        <v>1.58125</v>
      </c>
      <c r="AB255" s="20">
        <v>1.58125</v>
      </c>
      <c r="AC255" s="20">
        <f t="shared" si="32"/>
        <v>1.58125</v>
      </c>
      <c r="AD255" s="19">
        <v>5.0599999999999996</v>
      </c>
      <c r="AE255" s="16"/>
      <c r="AF255" s="16"/>
      <c r="AG255" s="16"/>
      <c r="AH255" s="17"/>
      <c r="AI255" s="17"/>
      <c r="AJ255" s="17"/>
      <c r="AK255" s="17"/>
      <c r="AL255" s="17"/>
      <c r="AM255" s="17"/>
      <c r="AN255" s="17"/>
    </row>
    <row r="256" spans="1:40" s="43" customForma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18">
        <f t="shared" si="36"/>
        <v>1</v>
      </c>
      <c r="T256" s="18">
        <f t="shared" si="36"/>
        <v>0</v>
      </c>
      <c r="U256" s="18">
        <f t="shared" si="36"/>
        <v>0</v>
      </c>
      <c r="V256" s="19">
        <v>5.08</v>
      </c>
      <c r="W256" s="19" t="str">
        <f t="shared" si="30"/>
        <v>--</v>
      </c>
      <c r="X256" s="19"/>
      <c r="Y256" s="16"/>
      <c r="Z256" s="20">
        <v>1.5874999999999999</v>
      </c>
      <c r="AA256" s="20">
        <f t="shared" si="31"/>
        <v>1.5874999999999999</v>
      </c>
      <c r="AB256" s="20">
        <v>1.5874999999999999</v>
      </c>
      <c r="AC256" s="20">
        <f t="shared" si="32"/>
        <v>1.5874999999999999</v>
      </c>
      <c r="AD256" s="19">
        <v>5.08</v>
      </c>
      <c r="AE256" s="16"/>
      <c r="AF256" s="16"/>
      <c r="AG256" s="16"/>
      <c r="AH256" s="17"/>
      <c r="AI256" s="17"/>
      <c r="AJ256" s="17"/>
      <c r="AK256" s="17"/>
      <c r="AL256" s="17"/>
      <c r="AM256" s="17"/>
      <c r="AN256" s="17"/>
    </row>
    <row r="257" spans="19:40" s="43" customFormat="1">
      <c r="S257" s="18">
        <f t="shared" si="36"/>
        <v>1</v>
      </c>
      <c r="T257" s="18">
        <f t="shared" si="36"/>
        <v>0</v>
      </c>
      <c r="U257" s="18">
        <f t="shared" si="36"/>
        <v>0</v>
      </c>
      <c r="V257" s="19">
        <v>5.0999999999999996</v>
      </c>
      <c r="W257" s="19" t="str">
        <f t="shared" si="30"/>
        <v>--</v>
      </c>
      <c r="X257" s="19"/>
      <c r="Y257" s="16"/>
      <c r="Z257" s="20">
        <v>1.59375</v>
      </c>
      <c r="AA257" s="20">
        <f t="shared" si="31"/>
        <v>1.59375</v>
      </c>
      <c r="AB257" s="20">
        <v>1.59375</v>
      </c>
      <c r="AC257" s="20">
        <f t="shared" si="32"/>
        <v>1.59375</v>
      </c>
      <c r="AD257" s="19">
        <v>5.0999999999999996</v>
      </c>
      <c r="AE257" s="16"/>
      <c r="AF257" s="16"/>
      <c r="AG257" s="16"/>
      <c r="AH257" s="17"/>
      <c r="AI257" s="17"/>
      <c r="AJ257" s="17"/>
      <c r="AK257" s="17"/>
      <c r="AL257" s="17"/>
      <c r="AM257" s="17"/>
      <c r="AN257" s="17"/>
    </row>
  </sheetData>
  <sheetProtection algorithmName="SHA-512" hashValue="kLhqq7EhdVV75s4kazteQFNxzPQD0X/5VM8ijbcYFzHAMaIPDwlbsLmMzmIjmIhevRMREmouzYXUPBLp5R/PWg==" saltValue="L/+LyX5LTlJyuf05NCeO/Q==" spinCount="100000" sheet="1" objects="1" scenarios="1"/>
  <mergeCells count="323">
    <mergeCell ref="B113:C113"/>
    <mergeCell ref="N113:O113"/>
    <mergeCell ref="Q113:R113"/>
    <mergeCell ref="B24:C24"/>
    <mergeCell ref="B25:C25"/>
    <mergeCell ref="B26:C26"/>
    <mergeCell ref="B27:C27"/>
    <mergeCell ref="B29:C29"/>
    <mergeCell ref="B111:C111"/>
    <mergeCell ref="D111:E111"/>
    <mergeCell ref="F111:G111"/>
    <mergeCell ref="N111:O111"/>
    <mergeCell ref="Q111:R111"/>
    <mergeCell ref="B112:C112"/>
    <mergeCell ref="D112:E112"/>
    <mergeCell ref="F112:G112"/>
    <mergeCell ref="N112:O112"/>
    <mergeCell ref="B108:C108"/>
    <mergeCell ref="D108:E108"/>
    <mergeCell ref="F108:G108"/>
    <mergeCell ref="N108:O108"/>
    <mergeCell ref="Q108:R108"/>
    <mergeCell ref="Q112:R112"/>
    <mergeCell ref="B109:C109"/>
    <mergeCell ref="D109:E109"/>
    <mergeCell ref="F109:G109"/>
    <mergeCell ref="N109:O109"/>
    <mergeCell ref="Q109:R109"/>
    <mergeCell ref="B110:C110"/>
    <mergeCell ref="D110:E110"/>
    <mergeCell ref="F110:G110"/>
    <mergeCell ref="N110:O110"/>
    <mergeCell ref="Q110:R110"/>
    <mergeCell ref="B106:C106"/>
    <mergeCell ref="D106:E106"/>
    <mergeCell ref="F106:G106"/>
    <mergeCell ref="N106:O106"/>
    <mergeCell ref="Q106:R106"/>
    <mergeCell ref="B107:C107"/>
    <mergeCell ref="D107:E107"/>
    <mergeCell ref="F107:G107"/>
    <mergeCell ref="N107:O107"/>
    <mergeCell ref="Q107:R107"/>
    <mergeCell ref="D104:E104"/>
    <mergeCell ref="F104:G104"/>
    <mergeCell ref="H104:I104"/>
    <mergeCell ref="J104:K104"/>
    <mergeCell ref="L104:M104"/>
    <mergeCell ref="N104:O104"/>
    <mergeCell ref="Q104:R104"/>
    <mergeCell ref="B105:C105"/>
    <mergeCell ref="D105:E105"/>
    <mergeCell ref="F105:G105"/>
    <mergeCell ref="N105:O105"/>
    <mergeCell ref="Q105:R105"/>
    <mergeCell ref="B103:C103"/>
    <mergeCell ref="D103:E103"/>
    <mergeCell ref="F103:G103"/>
    <mergeCell ref="H103:I103"/>
    <mergeCell ref="J103:K103"/>
    <mergeCell ref="L103:M103"/>
    <mergeCell ref="N101:O101"/>
    <mergeCell ref="Q101:R101"/>
    <mergeCell ref="B102:C102"/>
    <mergeCell ref="D102:E102"/>
    <mergeCell ref="F102:G102"/>
    <mergeCell ref="H102:I102"/>
    <mergeCell ref="J102:K102"/>
    <mergeCell ref="L102:M102"/>
    <mergeCell ref="N102:O102"/>
    <mergeCell ref="Q102:R102"/>
    <mergeCell ref="B101:C101"/>
    <mergeCell ref="D101:E101"/>
    <mergeCell ref="F101:G101"/>
    <mergeCell ref="H101:I101"/>
    <mergeCell ref="J101:K101"/>
    <mergeCell ref="L101:M101"/>
    <mergeCell ref="N103:O103"/>
    <mergeCell ref="Q103:R103"/>
    <mergeCell ref="N99:O99"/>
    <mergeCell ref="Q99:R99"/>
    <mergeCell ref="B100:C100"/>
    <mergeCell ref="D100:E100"/>
    <mergeCell ref="F100:G100"/>
    <mergeCell ref="H100:I100"/>
    <mergeCell ref="J100:K100"/>
    <mergeCell ref="L100:M100"/>
    <mergeCell ref="N100:O100"/>
    <mergeCell ref="Q100:R100"/>
    <mergeCell ref="B99:C99"/>
    <mergeCell ref="D99:E99"/>
    <mergeCell ref="F99:G99"/>
    <mergeCell ref="H99:I99"/>
    <mergeCell ref="J99:K99"/>
    <mergeCell ref="L99:M99"/>
    <mergeCell ref="N97:O97"/>
    <mergeCell ref="Q97:R97"/>
    <mergeCell ref="B98:C98"/>
    <mergeCell ref="D98:E98"/>
    <mergeCell ref="F98:G98"/>
    <mergeCell ref="H98:I98"/>
    <mergeCell ref="J98:K98"/>
    <mergeCell ref="L98:M98"/>
    <mergeCell ref="N98:O98"/>
    <mergeCell ref="Q98:R98"/>
    <mergeCell ref="B97:C97"/>
    <mergeCell ref="D97:E97"/>
    <mergeCell ref="F97:G97"/>
    <mergeCell ref="H97:I97"/>
    <mergeCell ref="J97:K97"/>
    <mergeCell ref="L97:M97"/>
    <mergeCell ref="N95:O95"/>
    <mergeCell ref="Q95:R95"/>
    <mergeCell ref="B96:C96"/>
    <mergeCell ref="D96:E96"/>
    <mergeCell ref="F96:G96"/>
    <mergeCell ref="H96:I96"/>
    <mergeCell ref="J96:K96"/>
    <mergeCell ref="L96:M96"/>
    <mergeCell ref="N96:O96"/>
    <mergeCell ref="Q96:R96"/>
    <mergeCell ref="B95:C95"/>
    <mergeCell ref="D95:E95"/>
    <mergeCell ref="F95:G95"/>
    <mergeCell ref="H95:I95"/>
    <mergeCell ref="J95:K95"/>
    <mergeCell ref="L95:M95"/>
    <mergeCell ref="N93:O93"/>
    <mergeCell ref="Q93:R93"/>
    <mergeCell ref="B94:C94"/>
    <mergeCell ref="D94:E94"/>
    <mergeCell ref="F94:G94"/>
    <mergeCell ref="H94:I94"/>
    <mergeCell ref="J94:K94"/>
    <mergeCell ref="L94:M94"/>
    <mergeCell ref="N94:O94"/>
    <mergeCell ref="Q94:R94"/>
    <mergeCell ref="B93:C93"/>
    <mergeCell ref="D93:E93"/>
    <mergeCell ref="F93:G93"/>
    <mergeCell ref="H93:I93"/>
    <mergeCell ref="J93:K93"/>
    <mergeCell ref="L93:M93"/>
    <mergeCell ref="N91:O91"/>
    <mergeCell ref="Q91:R91"/>
    <mergeCell ref="B92:C92"/>
    <mergeCell ref="D92:E92"/>
    <mergeCell ref="F92:G92"/>
    <mergeCell ref="H92:I92"/>
    <mergeCell ref="J92:K92"/>
    <mergeCell ref="L92:M92"/>
    <mergeCell ref="N92:O92"/>
    <mergeCell ref="Q92:R92"/>
    <mergeCell ref="B91:C91"/>
    <mergeCell ref="D91:E91"/>
    <mergeCell ref="F91:G91"/>
    <mergeCell ref="H91:I91"/>
    <mergeCell ref="J91:K91"/>
    <mergeCell ref="L91:M91"/>
    <mergeCell ref="N89:O89"/>
    <mergeCell ref="Q89:R89"/>
    <mergeCell ref="B90:C90"/>
    <mergeCell ref="D90:E90"/>
    <mergeCell ref="F90:G90"/>
    <mergeCell ref="H90:I90"/>
    <mergeCell ref="J90:K90"/>
    <mergeCell ref="L90:M90"/>
    <mergeCell ref="N90:O90"/>
    <mergeCell ref="Q90:R90"/>
    <mergeCell ref="B89:C89"/>
    <mergeCell ref="D89:E89"/>
    <mergeCell ref="F89:G89"/>
    <mergeCell ref="H89:I89"/>
    <mergeCell ref="J89:K89"/>
    <mergeCell ref="L89:M89"/>
    <mergeCell ref="N87:O87"/>
    <mergeCell ref="Q87:R87"/>
    <mergeCell ref="B88:C88"/>
    <mergeCell ref="D88:E88"/>
    <mergeCell ref="F88:G88"/>
    <mergeCell ref="H88:I88"/>
    <mergeCell ref="J88:K88"/>
    <mergeCell ref="L88:M88"/>
    <mergeCell ref="N88:O88"/>
    <mergeCell ref="Q88:R88"/>
    <mergeCell ref="B87:C87"/>
    <mergeCell ref="D87:E87"/>
    <mergeCell ref="F87:G87"/>
    <mergeCell ref="H87:I87"/>
    <mergeCell ref="J87:K87"/>
    <mergeCell ref="L87:M87"/>
    <mergeCell ref="N85:O85"/>
    <mergeCell ref="Q85:R85"/>
    <mergeCell ref="B86:C86"/>
    <mergeCell ref="D86:E86"/>
    <mergeCell ref="F86:G86"/>
    <mergeCell ref="H86:I86"/>
    <mergeCell ref="J86:K86"/>
    <mergeCell ref="L86:M86"/>
    <mergeCell ref="N86:O86"/>
    <mergeCell ref="Q86:R86"/>
    <mergeCell ref="B85:C85"/>
    <mergeCell ref="D85:E85"/>
    <mergeCell ref="F85:G85"/>
    <mergeCell ref="H85:I85"/>
    <mergeCell ref="J85:K85"/>
    <mergeCell ref="L85:M85"/>
    <mergeCell ref="N83:O83"/>
    <mergeCell ref="Q83:R83"/>
    <mergeCell ref="B84:C84"/>
    <mergeCell ref="D84:E84"/>
    <mergeCell ref="F84:G84"/>
    <mergeCell ref="H84:I84"/>
    <mergeCell ref="J84:K84"/>
    <mergeCell ref="L84:M84"/>
    <mergeCell ref="N84:O84"/>
    <mergeCell ref="Q84:R84"/>
    <mergeCell ref="B83:C83"/>
    <mergeCell ref="D83:E83"/>
    <mergeCell ref="F83:G83"/>
    <mergeCell ref="H83:I83"/>
    <mergeCell ref="J83:K83"/>
    <mergeCell ref="L83:M83"/>
    <mergeCell ref="F79:I79"/>
    <mergeCell ref="J79:L79"/>
    <mergeCell ref="M79:O79"/>
    <mergeCell ref="F80:I80"/>
    <mergeCell ref="J80:L80"/>
    <mergeCell ref="M80:O80"/>
    <mergeCell ref="F77:I77"/>
    <mergeCell ref="J77:L77"/>
    <mergeCell ref="M77:O77"/>
    <mergeCell ref="F78:I78"/>
    <mergeCell ref="J78:L78"/>
    <mergeCell ref="M78:O78"/>
    <mergeCell ref="B75:E75"/>
    <mergeCell ref="F75:I75"/>
    <mergeCell ref="J75:L75"/>
    <mergeCell ref="M75:O75"/>
    <mergeCell ref="B76:E76"/>
    <mergeCell ref="F76:I76"/>
    <mergeCell ref="J76:L76"/>
    <mergeCell ref="M76:O76"/>
    <mergeCell ref="B73:E73"/>
    <mergeCell ref="F73:I73"/>
    <mergeCell ref="J73:L73"/>
    <mergeCell ref="M73:O73"/>
    <mergeCell ref="B74:E74"/>
    <mergeCell ref="F74:I74"/>
    <mergeCell ref="J74:L74"/>
    <mergeCell ref="M74:O74"/>
    <mergeCell ref="B71:E71"/>
    <mergeCell ref="F71:I71"/>
    <mergeCell ref="J71:L71"/>
    <mergeCell ref="M71:O71"/>
    <mergeCell ref="B72:E72"/>
    <mergeCell ref="F72:I72"/>
    <mergeCell ref="J72:L72"/>
    <mergeCell ref="M72:O72"/>
    <mergeCell ref="G65:I65"/>
    <mergeCell ref="G66:I66"/>
    <mergeCell ref="B68:Q68"/>
    <mergeCell ref="B70:E70"/>
    <mergeCell ref="F70:I70"/>
    <mergeCell ref="J70:L70"/>
    <mergeCell ref="M70:O70"/>
    <mergeCell ref="G49:I49"/>
    <mergeCell ref="M49:O49"/>
    <mergeCell ref="G50:I50"/>
    <mergeCell ref="M50:O50"/>
    <mergeCell ref="A63:R63"/>
    <mergeCell ref="G64:I64"/>
    <mergeCell ref="G46:I46"/>
    <mergeCell ref="M46:O46"/>
    <mergeCell ref="G47:I47"/>
    <mergeCell ref="M47:O47"/>
    <mergeCell ref="G48:I48"/>
    <mergeCell ref="M48:O48"/>
    <mergeCell ref="G19:I19"/>
    <mergeCell ref="J19:L19"/>
    <mergeCell ref="N19:R19"/>
    <mergeCell ref="G27:I27"/>
    <mergeCell ref="M27:O27"/>
    <mergeCell ref="G29:I29"/>
    <mergeCell ref="M29:O29"/>
    <mergeCell ref="E31:I31"/>
    <mergeCell ref="A45:R45"/>
    <mergeCell ref="A23:R23"/>
    <mergeCell ref="G24:I24"/>
    <mergeCell ref="M24:O24"/>
    <mergeCell ref="G25:I25"/>
    <mergeCell ref="M25:O25"/>
    <mergeCell ref="G26:I26"/>
    <mergeCell ref="M26:O26"/>
    <mergeCell ref="D24:F24"/>
    <mergeCell ref="D25:F25"/>
    <mergeCell ref="D26:F26"/>
    <mergeCell ref="D27:F27"/>
    <mergeCell ref="D29:F29"/>
    <mergeCell ref="A114:R114"/>
    <mergeCell ref="A119:I119"/>
    <mergeCell ref="E15:I15"/>
    <mergeCell ref="J15:L15"/>
    <mergeCell ref="A16:R16"/>
    <mergeCell ref="G17:I17"/>
    <mergeCell ref="J17:L17"/>
    <mergeCell ref="N17:R17"/>
    <mergeCell ref="G2:Q5"/>
    <mergeCell ref="B7:Q7"/>
    <mergeCell ref="J9:L9"/>
    <mergeCell ref="J11:L11"/>
    <mergeCell ref="M11:N11"/>
    <mergeCell ref="G13:I13"/>
    <mergeCell ref="M13:O13"/>
    <mergeCell ref="G20:I20"/>
    <mergeCell ref="J20:L20"/>
    <mergeCell ref="N20:R20"/>
    <mergeCell ref="G22:I22"/>
    <mergeCell ref="J22:L22"/>
    <mergeCell ref="N22:R22"/>
    <mergeCell ref="G18:I18"/>
    <mergeCell ref="J18:L18"/>
    <mergeCell ref="N18:R18"/>
  </mergeCells>
  <phoneticPr fontId="14" type="noConversion"/>
  <conditionalFormatting sqref="G29:G30 J30">
    <cfRule type="expression" dxfId="17" priority="18">
      <formula>$J$9="XRP6840B"</formula>
    </cfRule>
  </conditionalFormatting>
  <conditionalFormatting sqref="H30">
    <cfRule type="expression" dxfId="16" priority="17">
      <formula>$J$9="XRP6840B"</formula>
    </cfRule>
  </conditionalFormatting>
  <conditionalFormatting sqref="I30">
    <cfRule type="expression" dxfId="15" priority="16">
      <formula>$J$9="XRP6840B"</formula>
    </cfRule>
  </conditionalFormatting>
  <conditionalFormatting sqref="K30">
    <cfRule type="expression" dxfId="14" priority="15">
      <formula>$J$9="XRP6840B"</formula>
    </cfRule>
  </conditionalFormatting>
  <conditionalFormatting sqref="L30">
    <cfRule type="expression" dxfId="13" priority="14">
      <formula>$J$9="XRP6840B"</formula>
    </cfRule>
  </conditionalFormatting>
  <conditionalFormatting sqref="M29">
    <cfRule type="expression" dxfId="12" priority="13">
      <formula>$J$9="XRP6840B"</formula>
    </cfRule>
  </conditionalFormatting>
  <conditionalFormatting sqref="J15:L15">
    <cfRule type="cellIs" dxfId="11" priority="12" operator="equal">
      <formula>$N$20</formula>
    </cfRule>
  </conditionalFormatting>
  <conditionalFormatting sqref="N22:R22">
    <cfRule type="cellIs" dxfId="10" priority="11" operator="equal">
      <formula xml:space="preserve"> "GOOD"</formula>
    </cfRule>
  </conditionalFormatting>
  <conditionalFormatting sqref="N17:R17">
    <cfRule type="cellIs" dxfId="9" priority="4" operator="equal">
      <formula xml:space="preserve"> "Check for LOW VIN Min"</formula>
    </cfRule>
  </conditionalFormatting>
  <conditionalFormatting sqref="N18:R20">
    <cfRule type="cellIs" dxfId="8" priority="9" operator="equal">
      <formula xml:space="preserve"> "GOOD"</formula>
    </cfRule>
    <cfRule type="cellIs" dxfId="7" priority="10" operator="equal">
      <formula xml:space="preserve"> "MIN-ON-TIME VIOLATED"</formula>
    </cfRule>
  </conditionalFormatting>
  <conditionalFormatting sqref="N18:R20">
    <cfRule type="cellIs" dxfId="6" priority="8" operator="equal">
      <formula xml:space="preserve"> "INVALID SELECTION"</formula>
    </cfRule>
  </conditionalFormatting>
  <conditionalFormatting sqref="N19:R19">
    <cfRule type="cellIs" dxfId="5" priority="7" operator="equal">
      <formula xml:space="preserve"> "INVALID SELECTION"</formula>
    </cfRule>
  </conditionalFormatting>
  <conditionalFormatting sqref="N18:R20">
    <cfRule type="cellIs" dxfId="4" priority="5" operator="equal">
      <formula xml:space="preserve"> "INVALID SELECTION"</formula>
    </cfRule>
    <cfRule type="cellIs" dxfId="3" priority="6" operator="equal">
      <formula xml:space="preserve"> "INVALID SELECTION"</formula>
    </cfRule>
  </conditionalFormatting>
  <conditionalFormatting sqref="M73:O73">
    <cfRule type="cellIs" dxfId="2" priority="3" operator="equal">
      <formula>"ERROR"</formula>
    </cfRule>
  </conditionalFormatting>
  <conditionalFormatting sqref="M74:O74">
    <cfRule type="cellIs" dxfId="1" priority="2" operator="equal">
      <formula>"ERROR"</formula>
    </cfRule>
  </conditionalFormatting>
  <conditionalFormatting sqref="M75:O75">
    <cfRule type="cellIs" dxfId="0" priority="1" operator="equal">
      <formula>"ERROR"</formula>
    </cfRule>
  </conditionalFormatting>
  <dataValidations count="11">
    <dataValidation type="list" allowBlank="1" showInputMessage="1" showErrorMessage="1" prompt="Select Voltage" sqref="J19:L19">
      <formula1>$AA$130:$AA$257</formula1>
    </dataValidation>
    <dataValidation type="list" allowBlank="1" showInputMessage="1" showErrorMessage="1" prompt="Select Option" sqref="L13">
      <formula1>$AF$38:$AF$44</formula1>
    </dataValidation>
    <dataValidation type="list" allowBlank="1" showInputMessage="1" showErrorMessage="1" prompt="Select Frequency" sqref="J13">
      <formula1>$AG$38:$AG$44</formula1>
    </dataValidation>
    <dataValidation type="list" allowBlank="1" showInputMessage="1" showErrorMessage="1" prompt="Select Option" sqref="J46:J50 J64:J66 L24:L27 L46:L50 L29">
      <formula1>$AE$2:$AE$3</formula1>
    </dataValidation>
    <dataValidation type="list" allowBlank="1" showInputMessage="1" showErrorMessage="1" prompt="Select Voltage" sqref="J22:L22">
      <formula1>$AD$77:$AD$182</formula1>
    </dataValidation>
    <dataValidation type="list" allowBlank="1" showInputMessage="1" showErrorMessage="1" prompt="Select Group" sqref="J29 J24:J27">
      <formula1>$AE$6:$AE$9</formula1>
    </dataValidation>
    <dataValidation type="list" allowBlank="1" showInputMessage="1" showErrorMessage="1" prompt="Select Frequency" sqref="J15:L15">
      <formula1>$AE$24:$AE$35</formula1>
    </dataValidation>
    <dataValidation type="list" allowBlank="1" showInputMessage="1" showErrorMessage="1" prompt="Select Group" sqref="J31">
      <formula1 xml:space="preserve"> $AE$6:$AE$9</formula1>
    </dataValidation>
    <dataValidation type="list" showInputMessage="1" showErrorMessage="1" prompt="Select Voltage" sqref="J18:L18">
      <formula1>$Y$67:$Y$98</formula1>
    </dataValidation>
    <dataValidation type="list" allowBlank="1" showInputMessage="1" showErrorMessage="1" prompt="Select Voltage" sqref="J20:L20">
      <formula1>$AC$98:$AC$225</formula1>
    </dataValidation>
    <dataValidation type="list" allowBlank="1" showInputMessage="1" showErrorMessage="1" prompt="Select Voltage" sqref="J17:L17">
      <formula1>$V$152:$V$182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ThisWorkbook.openUI">
                <anchor moveWithCells="1" sizeWithCells="1">
                  <from>
                    <xdr:col>4</xdr:col>
                    <xdr:colOff>358140</xdr:colOff>
                    <xdr:row>81</xdr:row>
                    <xdr:rowOff>129540</xdr:rowOff>
                  </from>
                  <to>
                    <xdr:col>15</xdr:col>
                    <xdr:colOff>152400</xdr:colOff>
                    <xdr:row>81</xdr:row>
                    <xdr:rowOff>579120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6844"/>
  <sheetViews>
    <sheetView zoomScale="85" zoomScaleNormal="85" workbookViewId="0">
      <pane ySplit="1" topLeftCell="A2" activePane="bottomLeft" state="frozen"/>
      <selection pane="bottomLeft" activeCell="B14" sqref="B14"/>
    </sheetView>
  </sheetViews>
  <sheetFormatPr defaultColWidth="11.5546875" defaultRowHeight="13.2"/>
  <cols>
    <col min="1" max="1" width="15.5546875" style="5" customWidth="1"/>
    <col min="2" max="2" width="15" style="5" customWidth="1"/>
    <col min="3" max="3" width="12.5546875" style="10" bestFit="1" customWidth="1"/>
    <col min="4" max="4" width="15.77734375" style="11" bestFit="1" customWidth="1"/>
    <col min="5" max="5" width="9.21875" style="5" customWidth="1"/>
    <col min="6" max="6" width="9.21875" style="10" customWidth="1"/>
    <col min="7" max="7" width="18.5546875" style="5" customWidth="1"/>
    <col min="8" max="10" width="9.21875" style="5" customWidth="1"/>
    <col min="11" max="11" width="11.44140625" style="5" bestFit="1" customWidth="1"/>
    <col min="12" max="26" width="9.21875" style="5" customWidth="1"/>
    <col min="27" max="256" width="9.21875" style="4" customWidth="1"/>
    <col min="257" max="16384" width="11.5546875" style="4"/>
  </cols>
  <sheetData>
    <row r="1" spans="1:26">
      <c r="A1" s="6" t="s">
        <v>17</v>
      </c>
      <c r="B1" s="6" t="s">
        <v>18</v>
      </c>
      <c r="C1" s="12" t="s">
        <v>19</v>
      </c>
      <c r="D1" s="6" t="s">
        <v>20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7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7"/>
      <c r="B6" s="7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7"/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7"/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7"/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7"/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9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9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spans="1:26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spans="1:26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spans="1:26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spans="1:26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spans="1:26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1:26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spans="1:26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spans="1:26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spans="1:26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spans="1:26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spans="1:26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spans="1:26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spans="1:26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spans="1:26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1:26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spans="1:26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spans="1:26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spans="1:26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spans="1:26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spans="1:26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spans="1:26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spans="1:26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spans="1:26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spans="1:26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spans="1:26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spans="1:26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spans="1:26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spans="1:26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spans="1:26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spans="1:26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spans="1:26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spans="1:26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spans="1:26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spans="1:26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spans="1:26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spans="1:26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spans="1:26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spans="1:26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spans="1:26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spans="1:26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spans="1:26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spans="1:26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spans="1:26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spans="1:26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spans="1:26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spans="1:26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spans="1:26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spans="1:26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spans="1:26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spans="1:26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spans="1:26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spans="1:26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spans="1:26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spans="1:26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spans="1:26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spans="1:26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spans="1:26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spans="1:26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spans="1:26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spans="1:26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spans="1:26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spans="1:26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spans="1:26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spans="1:26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spans="1:26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spans="1:26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spans="1:26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spans="1:26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spans="1:26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spans="1:26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spans="1:26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spans="1:26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spans="1:26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spans="1:26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spans="1:26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spans="1:26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spans="1:26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1:26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spans="1:26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spans="1:26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spans="1:26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spans="1:26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spans="1:26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spans="1:26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spans="1:26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spans="1:26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spans="1:26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spans="1:26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spans="1:26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spans="1:26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spans="1:26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spans="1:26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spans="1:26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spans="1:26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spans="1:26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spans="1:26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spans="1:26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spans="1:26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spans="1:26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spans="1:26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spans="1:26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spans="1:26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spans="1:26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spans="1:26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spans="1:26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spans="1:26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spans="1:26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spans="1:26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spans="1:26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spans="1:26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spans="1:26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spans="1:26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spans="1:26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spans="1:26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spans="1:26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spans="1:26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spans="1:26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spans="1:26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spans="1:26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spans="1:26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spans="1:26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spans="1:26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spans="1:26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spans="1:26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spans="1:26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spans="1:26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spans="1:26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spans="1:26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spans="1:26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spans="1:26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spans="1:26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spans="1:26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spans="1:26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spans="1:26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spans="1:26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spans="1:26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spans="1:26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spans="1:26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spans="1:26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spans="1:26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spans="1:26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spans="1:26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spans="1:26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spans="1:26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spans="1:26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1:26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spans="1:26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spans="1:26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spans="1:26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spans="1:26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spans="1:26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spans="1:26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spans="1:26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spans="1:26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spans="1:26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spans="1:26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spans="1:26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spans="1:26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spans="1:26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spans="1:26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spans="1:26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spans="1:26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spans="1:26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spans="1:26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spans="1:26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spans="1:26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spans="1:26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spans="1:26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spans="1:26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spans="1:26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spans="1:26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spans="1:26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spans="1:26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spans="1:26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spans="1:26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spans="1:26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spans="1:26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spans="1:26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spans="1:26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spans="1:26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spans="1:26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spans="1:26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spans="1:26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spans="1:26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spans="1:26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spans="1:26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spans="1:26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spans="1:26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spans="1:26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spans="1:26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spans="1:26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spans="1:26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spans="1:26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spans="1:26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  <row r="1928" spans="1:26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</row>
    <row r="1929" spans="1:26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</row>
    <row r="1930" spans="1:26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</row>
    <row r="1931" spans="1:26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</row>
    <row r="1932" spans="1:26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</row>
    <row r="1933" spans="1:26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</row>
    <row r="1934" spans="1:26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</row>
    <row r="1935" spans="1:26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</row>
    <row r="1936" spans="1:26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</row>
    <row r="1937" spans="1:26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</row>
    <row r="1938" spans="1:26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</row>
    <row r="1939" spans="1:26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</row>
    <row r="1940" spans="1:26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</row>
    <row r="1941" spans="1:26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</row>
    <row r="1942" spans="1:26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</row>
    <row r="1943" spans="1:26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</row>
    <row r="1944" spans="1:26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</row>
    <row r="1945" spans="1:26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</row>
    <row r="1946" spans="1:26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</row>
    <row r="1947" spans="1:26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</row>
    <row r="1948" spans="1:26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</row>
    <row r="1949" spans="1:26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</row>
    <row r="1950" spans="1:26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spans="1:26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</row>
    <row r="1952" spans="1:26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</row>
    <row r="1953" spans="1:26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</row>
    <row r="1954" spans="1:26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</row>
    <row r="1955" spans="1:26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</row>
    <row r="1956" spans="1:26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</row>
    <row r="1957" spans="1:26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</row>
    <row r="1958" spans="1:26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</row>
    <row r="1959" spans="1:26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</row>
    <row r="1960" spans="1:26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</row>
    <row r="1961" spans="1:26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</row>
    <row r="1962" spans="1:26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</row>
    <row r="1963" spans="1:26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</row>
    <row r="1964" spans="1:26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</row>
    <row r="1965" spans="1:26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</row>
    <row r="1966" spans="1:26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</row>
    <row r="1967" spans="1:26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</row>
    <row r="1968" spans="1:26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</row>
    <row r="1969" spans="1:26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</row>
    <row r="1970" spans="1:26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</row>
    <row r="1971" spans="1:26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</row>
    <row r="1972" spans="1:26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</row>
    <row r="1973" spans="1:26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</row>
    <row r="1974" spans="1:26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</row>
    <row r="1975" spans="1:26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</row>
    <row r="1976" spans="1:26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</row>
    <row r="1977" spans="1:26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</row>
    <row r="1978" spans="1:26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</row>
    <row r="1979" spans="1:26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</row>
    <row r="1980" spans="1:26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</row>
    <row r="1981" spans="1:26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</row>
    <row r="1982" spans="1:26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</row>
    <row r="1983" spans="1:26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</row>
    <row r="1984" spans="1:26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</row>
    <row r="1985" spans="1:26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</row>
    <row r="1986" spans="1:26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</row>
    <row r="1987" spans="1:26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</row>
    <row r="1988" spans="1:26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</row>
    <row r="1989" spans="1:26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</row>
    <row r="1990" spans="1:26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</row>
    <row r="1991" spans="1:26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</row>
    <row r="1992" spans="1:26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</row>
    <row r="1993" spans="1:26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</row>
    <row r="1994" spans="1:26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</row>
    <row r="1995" spans="1:26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</row>
    <row r="1996" spans="1:26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</row>
    <row r="1997" spans="1:26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</row>
    <row r="1998" spans="1:26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spans="1:26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</row>
    <row r="2000" spans="1:26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</row>
    <row r="2001" spans="1:26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</row>
    <row r="2002" spans="1:26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</row>
    <row r="2003" spans="1:26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</row>
    <row r="2004" spans="1:26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</row>
    <row r="2005" spans="1:26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</row>
    <row r="2006" spans="1:26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</row>
    <row r="2007" spans="1:26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</row>
    <row r="2008" spans="1:26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</row>
    <row r="2009" spans="1:26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</row>
    <row r="2010" spans="1:26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</row>
    <row r="2011" spans="1:26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</row>
    <row r="2012" spans="1:26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</row>
    <row r="2013" spans="1:26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</row>
    <row r="2014" spans="1:26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</row>
    <row r="2015" spans="1:26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</row>
    <row r="2016" spans="1:26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</row>
    <row r="2017" spans="1:26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</row>
    <row r="2018" spans="1:26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</row>
    <row r="2019" spans="1:26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</row>
    <row r="2020" spans="1:26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</row>
    <row r="2021" spans="1:26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</row>
    <row r="2022" spans="1:26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</row>
    <row r="2023" spans="1:26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</row>
    <row r="2024" spans="1:26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</row>
    <row r="2025" spans="1:26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</row>
    <row r="2026" spans="1:26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</row>
    <row r="2027" spans="1:26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</row>
    <row r="2028" spans="1:26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</row>
    <row r="2029" spans="1:26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</row>
    <row r="2030" spans="1:26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</row>
    <row r="2031" spans="1:26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</row>
    <row r="2032" spans="1:26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</row>
    <row r="2033" spans="1:26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</row>
    <row r="2034" spans="1:26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</row>
    <row r="2035" spans="1:26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</row>
    <row r="2036" spans="1:26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</row>
    <row r="2037" spans="1:26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</row>
    <row r="2038" spans="1:26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</row>
    <row r="2039" spans="1:26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</row>
    <row r="2040" spans="1:26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</row>
    <row r="2041" spans="1:26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</row>
    <row r="2042" spans="1:26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</row>
    <row r="2043" spans="1:26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</row>
    <row r="2044" spans="1:26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</row>
    <row r="2045" spans="1:26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</row>
    <row r="2046" spans="1:26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</row>
    <row r="2047" spans="1:26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</row>
    <row r="2048" spans="1:26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</row>
    <row r="2049" spans="1:26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</row>
    <row r="2050" spans="1:26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</row>
    <row r="2051" spans="1:26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</row>
    <row r="2052" spans="1:26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</row>
    <row r="2053" spans="1:26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</row>
    <row r="2054" spans="1:26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</row>
    <row r="2055" spans="1:26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</row>
    <row r="2056" spans="1:26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</row>
    <row r="2057" spans="1:26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</row>
    <row r="2058" spans="1:26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</row>
    <row r="2059" spans="1:26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</row>
    <row r="2060" spans="1:26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</row>
    <row r="2061" spans="1:26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</row>
    <row r="2062" spans="1:26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</row>
    <row r="2063" spans="1:26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</row>
    <row r="2064" spans="1:26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</row>
    <row r="2065" spans="1:26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</row>
    <row r="2066" spans="1:26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spans="1:26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</row>
    <row r="2068" spans="1:26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</row>
    <row r="2069" spans="1:26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</row>
    <row r="2070" spans="1:26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</row>
    <row r="2071" spans="1:26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</row>
    <row r="2072" spans="1:26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</row>
    <row r="2073" spans="1:26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</row>
    <row r="2074" spans="1:26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</row>
    <row r="2075" spans="1:26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</row>
    <row r="2076" spans="1:26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</row>
    <row r="2077" spans="1:26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</row>
    <row r="2078" spans="1:26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</row>
    <row r="2079" spans="1:26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</row>
    <row r="2080" spans="1:26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</row>
    <row r="2081" spans="1:26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</row>
    <row r="2082" spans="1:26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</row>
    <row r="2083" spans="1:26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</row>
    <row r="2084" spans="1:26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</row>
    <row r="2085" spans="1:26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</row>
    <row r="2086" spans="1:26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</row>
    <row r="2087" spans="1:26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</row>
    <row r="2088" spans="1:26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</row>
    <row r="2089" spans="1:26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</row>
    <row r="2090" spans="1:26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spans="1:26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</row>
    <row r="2092" spans="1:26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</row>
    <row r="2093" spans="1:26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</row>
    <row r="2094" spans="1:26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</row>
    <row r="2095" spans="1:26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</row>
    <row r="2096" spans="1:26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</row>
    <row r="2097" spans="1:26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</row>
    <row r="2098" spans="1:26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</row>
    <row r="2099" spans="1:26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</row>
    <row r="2100" spans="1:26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</row>
    <row r="2101" spans="1:26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</row>
    <row r="2102" spans="1:26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</row>
    <row r="2103" spans="1:26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</row>
    <row r="2104" spans="1:26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</row>
    <row r="2105" spans="1:26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</row>
    <row r="2106" spans="1:26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</row>
    <row r="2107" spans="1:26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</row>
    <row r="2108" spans="1:26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</row>
    <row r="2109" spans="1:26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</row>
    <row r="2110" spans="1:26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</row>
    <row r="2111" spans="1:26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</row>
    <row r="2112" spans="1:26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</row>
    <row r="2113" spans="1:26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</row>
    <row r="2114" spans="1:26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</row>
    <row r="2115" spans="1:26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</row>
    <row r="2116" spans="1:26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</row>
    <row r="2117" spans="1:26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</row>
    <row r="2118" spans="1:26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</row>
    <row r="2119" spans="1:26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</row>
    <row r="2120" spans="1:26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</row>
    <row r="2121" spans="1:26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</row>
    <row r="2122" spans="1:26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</row>
    <row r="2123" spans="1:26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</row>
    <row r="2124" spans="1:26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</row>
    <row r="2125" spans="1:26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</row>
    <row r="2126" spans="1:26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</row>
    <row r="2127" spans="1:26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</row>
    <row r="2128" spans="1:26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</row>
    <row r="2129" spans="1:26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</row>
    <row r="2130" spans="1:26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</row>
    <row r="2131" spans="1:26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</row>
    <row r="2132" spans="1:26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</row>
    <row r="2133" spans="1:26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</row>
    <row r="2134" spans="1:26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</row>
    <row r="2135" spans="1:26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</row>
    <row r="2136" spans="1:26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</row>
    <row r="2137" spans="1:26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</row>
    <row r="2138" spans="1:26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</row>
    <row r="2139" spans="1:26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</row>
    <row r="2140" spans="1:26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</row>
    <row r="2141" spans="1:26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</row>
    <row r="2142" spans="1:26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</row>
    <row r="2143" spans="1:26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</row>
    <row r="2144" spans="1:26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</row>
    <row r="2145" spans="1:26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</row>
    <row r="2146" spans="1:26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</row>
    <row r="2147" spans="1:26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</row>
    <row r="2148" spans="1:26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</row>
    <row r="2149" spans="1:26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</row>
    <row r="2150" spans="1:26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</row>
    <row r="2151" spans="1:26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</row>
    <row r="2152" spans="1:26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</row>
    <row r="2153" spans="1:26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</row>
    <row r="2154" spans="1:26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</row>
    <row r="2155" spans="1:26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</row>
    <row r="2156" spans="1:26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</row>
    <row r="2157" spans="1:26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</row>
    <row r="2158" spans="1:26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</row>
    <row r="2159" spans="1:26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</row>
    <row r="2160" spans="1:26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</row>
    <row r="2161" spans="1:26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</row>
    <row r="2162" spans="1:26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</row>
    <row r="2163" spans="1:26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</row>
    <row r="2164" spans="1:26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</row>
    <row r="2165" spans="1:26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</row>
    <row r="2166" spans="1:26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</row>
    <row r="2167" spans="1:26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</row>
    <row r="2168" spans="1:26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</row>
    <row r="2169" spans="1:26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</row>
    <row r="2170" spans="1:26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</row>
    <row r="2171" spans="1:26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</row>
    <row r="2172" spans="1:26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</row>
    <row r="2173" spans="1:26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</row>
    <row r="2174" spans="1:26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</row>
    <row r="2175" spans="1:26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</row>
    <row r="2176" spans="1:26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</row>
    <row r="2177" spans="1:26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</row>
    <row r="2178" spans="1:26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</row>
    <row r="2179" spans="1:26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</row>
    <row r="2180" spans="1:26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</row>
    <row r="2181" spans="1:26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</row>
    <row r="2182" spans="1:26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</row>
    <row r="2183" spans="1:26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</row>
    <row r="2184" spans="1:26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</row>
    <row r="2185" spans="1:26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</row>
    <row r="2186" spans="1:26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</row>
    <row r="2187" spans="1:26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</row>
    <row r="2188" spans="1:26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</row>
    <row r="2189" spans="1:26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</row>
    <row r="2190" spans="1:26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</row>
    <row r="2191" spans="1:26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</row>
    <row r="2192" spans="1:26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</row>
    <row r="2193" spans="1:26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</row>
    <row r="2194" spans="1:26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</row>
    <row r="2195" spans="1:26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</row>
    <row r="2196" spans="1:26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</row>
    <row r="2197" spans="1:26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</row>
    <row r="2198" spans="1:26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</row>
    <row r="2199" spans="1:26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</row>
    <row r="2200" spans="1:26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</row>
    <row r="2201" spans="1:26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</row>
    <row r="2202" spans="1:26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</row>
    <row r="2203" spans="1:26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</row>
    <row r="2204" spans="1:26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</row>
    <row r="2205" spans="1:26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</row>
    <row r="2206" spans="1:26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</row>
    <row r="2207" spans="1:26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</row>
    <row r="2208" spans="1:26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</row>
    <row r="2209" spans="1:26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</row>
    <row r="2210" spans="1:26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</row>
    <row r="2211" spans="1:26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</row>
    <row r="2212" spans="1:26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</row>
    <row r="2213" spans="1:26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</row>
    <row r="2214" spans="1:26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</row>
    <row r="2215" spans="1:26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</row>
    <row r="2216" spans="1:26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</row>
    <row r="2217" spans="1:26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</row>
    <row r="2218" spans="1:26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</row>
    <row r="2219" spans="1:26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</row>
    <row r="2220" spans="1:26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</row>
    <row r="2221" spans="1:26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</row>
    <row r="2222" spans="1:26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</row>
    <row r="2223" spans="1:26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</row>
    <row r="2224" spans="1:26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</row>
    <row r="2225" spans="1:26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</row>
    <row r="2226" spans="1:26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</row>
    <row r="2227" spans="1:26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</row>
    <row r="2228" spans="1:26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</row>
    <row r="2229" spans="1:26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</row>
    <row r="2230" spans="1:26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</row>
    <row r="2231" spans="1:26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</row>
    <row r="2232" spans="1:26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</row>
    <row r="2233" spans="1:26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</row>
    <row r="2234" spans="1:26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</row>
    <row r="2235" spans="1:26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</row>
    <row r="2236" spans="1:26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</row>
    <row r="2237" spans="1:26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</row>
    <row r="2238" spans="1:26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</row>
    <row r="2239" spans="1:26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</row>
    <row r="2240" spans="1:26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</row>
    <row r="2241" spans="1:26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</row>
    <row r="2242" spans="1:26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</row>
    <row r="2243" spans="1:26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</row>
    <row r="2244" spans="1:26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</row>
    <row r="2245" spans="1:26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</row>
    <row r="2246" spans="1:26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</row>
    <row r="2247" spans="1:26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</row>
    <row r="2248" spans="1:26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</row>
    <row r="2249" spans="1:26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</row>
    <row r="2250" spans="1:26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</row>
    <row r="2251" spans="1:26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</row>
    <row r="2252" spans="1:26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</row>
    <row r="2253" spans="1:26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</row>
    <row r="2254" spans="1:26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</row>
    <row r="2255" spans="1:26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</row>
    <row r="2256" spans="1:26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</row>
    <row r="2257" spans="1:26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</row>
    <row r="2258" spans="1:26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</row>
    <row r="2259" spans="1:26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</row>
    <row r="2260" spans="1:26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</row>
    <row r="2261" spans="1:26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</row>
    <row r="2262" spans="1:26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</row>
    <row r="2263" spans="1:26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</row>
    <row r="2264" spans="1:26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</row>
    <row r="2265" spans="1:26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</row>
    <row r="2266" spans="1:26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</row>
    <row r="2267" spans="1:26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</row>
    <row r="2268" spans="1:26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</row>
    <row r="2269" spans="1:26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</row>
    <row r="2270" spans="1:26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</row>
    <row r="2271" spans="1:26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</row>
    <row r="2272" spans="1:26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</row>
    <row r="2273" spans="1:26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</row>
    <row r="2274" spans="1:26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</row>
    <row r="2275" spans="1:26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</row>
    <row r="2276" spans="1:26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</row>
    <row r="2277" spans="1:26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</row>
    <row r="2278" spans="1:26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</row>
    <row r="2279" spans="1:26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</row>
    <row r="2280" spans="1:26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</row>
    <row r="2281" spans="1:26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</row>
    <row r="2282" spans="1:26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</row>
    <row r="2283" spans="1:26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</row>
    <row r="2284" spans="1:26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</row>
    <row r="2285" spans="1:26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</row>
    <row r="2286" spans="1:26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</row>
    <row r="2287" spans="1:26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</row>
    <row r="2288" spans="1:26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</row>
    <row r="2289" spans="1:26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</row>
    <row r="2290" spans="1:26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</row>
    <row r="2291" spans="1:26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</row>
    <row r="2292" spans="1:26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</row>
    <row r="2293" spans="1:26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</row>
    <row r="2294" spans="1:26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</row>
    <row r="2295" spans="1:26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</row>
    <row r="2296" spans="1:26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</row>
    <row r="2297" spans="1:26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</row>
    <row r="2298" spans="1:26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</row>
    <row r="2299" spans="1:26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</row>
    <row r="2300" spans="1:26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</row>
    <row r="2301" spans="1:26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</row>
    <row r="2302" spans="1:26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</row>
    <row r="2303" spans="1:26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</row>
    <row r="2304" spans="1:26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</row>
    <row r="2305" spans="1:26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</row>
    <row r="2306" spans="1:26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</row>
    <row r="2307" spans="1:26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</row>
    <row r="2308" spans="1:26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</row>
    <row r="2309" spans="1:26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</row>
    <row r="2310" spans="1:26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</row>
    <row r="2311" spans="1:26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</row>
    <row r="2312" spans="1:26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</row>
    <row r="2313" spans="1:26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</row>
    <row r="2314" spans="1:26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</row>
    <row r="2315" spans="1:26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</row>
    <row r="2316" spans="1:26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</row>
    <row r="2317" spans="1:26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</row>
    <row r="2318" spans="1:26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</row>
    <row r="2319" spans="1:26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</row>
    <row r="2320" spans="1:26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</row>
    <row r="2321" spans="1:26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</row>
    <row r="2322" spans="1:26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</row>
    <row r="2323" spans="1:26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</row>
    <row r="2324" spans="1:26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</row>
    <row r="2325" spans="1:26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</row>
    <row r="2326" spans="1:26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</row>
    <row r="2327" spans="1:26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</row>
    <row r="2328" spans="1:26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</row>
    <row r="2329" spans="1:26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</row>
    <row r="2330" spans="1:26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</row>
    <row r="2331" spans="1:26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</row>
    <row r="2332" spans="1:26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</row>
    <row r="2333" spans="1:26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</row>
    <row r="2334" spans="1:26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</row>
    <row r="2335" spans="1:26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</row>
    <row r="2336" spans="1:26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</row>
    <row r="2337" spans="1:26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</row>
    <row r="2338" spans="1:26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</row>
    <row r="2339" spans="1:26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</row>
    <row r="2340" spans="1:26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</row>
    <row r="2341" spans="1:26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</row>
    <row r="2342" spans="1:26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</row>
    <row r="2343" spans="1:26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</row>
    <row r="2344" spans="1:26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</row>
    <row r="2345" spans="1:26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</row>
    <row r="2346" spans="1:26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</row>
    <row r="2347" spans="1:26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</row>
    <row r="2348" spans="1:26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</row>
    <row r="2349" spans="1:26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</row>
    <row r="2350" spans="1:26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</row>
    <row r="2351" spans="1:26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</row>
    <row r="2352" spans="1:26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</row>
    <row r="2353" spans="1:26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</row>
    <row r="2354" spans="1:26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</row>
    <row r="2355" spans="1:26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</row>
    <row r="2356" spans="1:26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</row>
    <row r="2357" spans="1:26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</row>
    <row r="2358" spans="1:26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</row>
    <row r="2359" spans="1:26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</row>
    <row r="2360" spans="1:26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</row>
    <row r="2361" spans="1:26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</row>
    <row r="2362" spans="1:26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</row>
    <row r="2363" spans="1:26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</row>
    <row r="2364" spans="1:26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</row>
    <row r="2365" spans="1:26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</row>
    <row r="2366" spans="1:26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</row>
    <row r="2367" spans="1:26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</row>
    <row r="2368" spans="1:26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</row>
    <row r="2369" spans="1:26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</row>
    <row r="2370" spans="1:26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</row>
    <row r="2371" spans="1:26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</row>
    <row r="2372" spans="1:26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</row>
    <row r="2373" spans="1:26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</row>
    <row r="2374" spans="1:26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</row>
    <row r="2375" spans="1:26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</row>
    <row r="2376" spans="1:26">
      <c r="A2376" s="7"/>
      <c r="B2376" s="9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</row>
    <row r="2377" spans="1:26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</row>
    <row r="2378" spans="1:26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</row>
    <row r="2379" spans="1:26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</row>
    <row r="2380" spans="1:26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</row>
    <row r="2381" spans="1:26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</row>
    <row r="2382" spans="1:26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</row>
    <row r="2383" spans="1:26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</row>
    <row r="2384" spans="1:26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</row>
    <row r="2385" spans="1:26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</row>
    <row r="2386" spans="1:26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</row>
    <row r="2387" spans="1:26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</row>
    <row r="2388" spans="1:26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</row>
    <row r="2389" spans="1:26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</row>
    <row r="2390" spans="1:26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</row>
    <row r="2391" spans="1:26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</row>
    <row r="2392" spans="1:26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</row>
    <row r="2393" spans="1:26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</row>
    <row r="2394" spans="1:26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</row>
    <row r="2395" spans="1:26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</row>
    <row r="2396" spans="1:26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</row>
    <row r="2397" spans="1:26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</row>
    <row r="2398" spans="1:26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</row>
    <row r="2399" spans="1:26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</row>
    <row r="2400" spans="1:26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</row>
    <row r="2401" spans="1:26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</row>
    <row r="2402" spans="1:26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</row>
    <row r="2403" spans="1:26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</row>
    <row r="2404" spans="1:26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</row>
    <row r="2405" spans="1:26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</row>
    <row r="2406" spans="1:26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</row>
    <row r="2407" spans="1:26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</row>
    <row r="2408" spans="1:26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</row>
    <row r="2409" spans="1:26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</row>
    <row r="2410" spans="1:26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</row>
    <row r="2411" spans="1:26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</row>
    <row r="2412" spans="1:26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</row>
    <row r="2413" spans="1:26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</row>
    <row r="2414" spans="1:26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</row>
    <row r="2415" spans="1:26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</row>
    <row r="2416" spans="1:26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</row>
    <row r="2417" spans="1:26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</row>
    <row r="2418" spans="1:26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</row>
    <row r="2419" spans="1:26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</row>
    <row r="2420" spans="1:26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</row>
    <row r="2421" spans="1:26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</row>
    <row r="2422" spans="1:26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</row>
    <row r="2423" spans="1:26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</row>
    <row r="2424" spans="1:26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</row>
    <row r="2425" spans="1:26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</row>
    <row r="2426" spans="1:26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</row>
    <row r="2427" spans="1:26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</row>
    <row r="2428" spans="1:26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</row>
    <row r="2429" spans="1:26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</row>
    <row r="2430" spans="1:26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</row>
    <row r="2431" spans="1:26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</row>
    <row r="2432" spans="1:26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</row>
    <row r="2433" spans="1:26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</row>
    <row r="2434" spans="1:26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</row>
    <row r="2435" spans="1:26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</row>
    <row r="2436" spans="1:26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</row>
    <row r="2437" spans="1:26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</row>
    <row r="2438" spans="1:26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</row>
    <row r="2439" spans="1:26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</row>
    <row r="2440" spans="1:26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</row>
    <row r="2441" spans="1:26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</row>
    <row r="2442" spans="1:26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</row>
    <row r="2443" spans="1:26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</row>
    <row r="2444" spans="1:26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</row>
    <row r="2445" spans="1:26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</row>
    <row r="2446" spans="1:26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</row>
    <row r="2447" spans="1:26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</row>
    <row r="2448" spans="1:26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</row>
    <row r="2449" spans="1:26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</row>
    <row r="2450" spans="1:26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</row>
    <row r="2451" spans="1:26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</row>
    <row r="2452" spans="1:26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</row>
    <row r="2453" spans="1:26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</row>
    <row r="2454" spans="1:26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</row>
    <row r="2455" spans="1:26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</row>
    <row r="2456" spans="1:26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</row>
    <row r="2457" spans="1:26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</row>
    <row r="2458" spans="1:26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</row>
    <row r="2459" spans="1:26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</row>
    <row r="2460" spans="1:26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</row>
    <row r="2461" spans="1:26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</row>
    <row r="2462" spans="1:26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</row>
    <row r="2463" spans="1:26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</row>
    <row r="2464" spans="1:26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</row>
    <row r="2465" spans="1:26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</row>
    <row r="2466" spans="1:26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</row>
    <row r="2467" spans="1:26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</row>
    <row r="2468" spans="1:26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</row>
    <row r="2469" spans="1:26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</row>
    <row r="2470" spans="1:26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</row>
    <row r="2471" spans="1:26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</row>
    <row r="2472" spans="1:26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</row>
    <row r="2473" spans="1:26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</row>
    <row r="2474" spans="1:26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</row>
    <row r="2475" spans="1:26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</row>
    <row r="2476" spans="1:26">
      <c r="A2476" s="7"/>
      <c r="B2476" s="7"/>
      <c r="C2476" s="9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</row>
    <row r="2477" spans="1:26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</row>
    <row r="2478" spans="1:26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</row>
    <row r="2479" spans="1:26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</row>
    <row r="2480" spans="1:26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</row>
    <row r="2481" spans="1:26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</row>
    <row r="2482" spans="1:26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</row>
    <row r="2483" spans="1:26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</row>
    <row r="2484" spans="1:26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</row>
    <row r="2485" spans="1:26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</row>
    <row r="2486" spans="1:26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</row>
    <row r="2487" spans="1:26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</row>
    <row r="2488" spans="1:26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</row>
    <row r="2489" spans="1:26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</row>
    <row r="2490" spans="1:26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</row>
    <row r="2491" spans="1:26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</row>
    <row r="2492" spans="1:26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</row>
    <row r="2493" spans="1:26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</row>
    <row r="2494" spans="1:26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</row>
    <row r="2495" spans="1:26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</row>
    <row r="2496" spans="1:26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</row>
    <row r="2497" spans="1:26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</row>
    <row r="2498" spans="1:26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</row>
    <row r="2499" spans="1:26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</row>
    <row r="2500" spans="1:26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</row>
    <row r="2501" spans="1:26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</row>
    <row r="2502" spans="1:26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</row>
    <row r="2503" spans="1:26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</row>
    <row r="2504" spans="1:26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</row>
    <row r="2505" spans="1:26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</row>
    <row r="2506" spans="1:26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</row>
    <row r="2507" spans="1:26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</row>
    <row r="2508" spans="1:26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</row>
    <row r="2509" spans="1:26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</row>
    <row r="2510" spans="1:26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</row>
    <row r="2511" spans="1:26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</row>
    <row r="2512" spans="1:26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</row>
    <row r="2513" spans="1:26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</row>
    <row r="2514" spans="1:26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</row>
    <row r="2515" spans="1:26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</row>
    <row r="2516" spans="1:26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</row>
    <row r="2517" spans="1:26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</row>
    <row r="2518" spans="1:26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</row>
    <row r="2519" spans="1:26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</row>
    <row r="2520" spans="1:26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</row>
    <row r="2521" spans="1:26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</row>
    <row r="2522" spans="1:26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</row>
    <row r="2523" spans="1:26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</row>
    <row r="2524" spans="1:26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</row>
    <row r="2525" spans="1:26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</row>
    <row r="2526" spans="1:26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</row>
    <row r="2527" spans="1:26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</row>
    <row r="2528" spans="1:26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</row>
    <row r="2529" spans="1:26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</row>
    <row r="2530" spans="1:26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</row>
    <row r="2531" spans="1:26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</row>
    <row r="2532" spans="1:26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</row>
    <row r="2533" spans="1:26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</row>
    <row r="2534" spans="1:26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</row>
    <row r="2535" spans="1:26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</row>
    <row r="2536" spans="1:26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</row>
    <row r="2537" spans="1:26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</row>
    <row r="2538" spans="1:26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</row>
    <row r="2539" spans="1:26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</row>
    <row r="2540" spans="1:26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</row>
    <row r="2541" spans="1:26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</row>
    <row r="2542" spans="1:26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</row>
    <row r="2543" spans="1:26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</row>
    <row r="2544" spans="1:26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</row>
    <row r="2545" spans="1:26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</row>
    <row r="2546" spans="1:26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</row>
    <row r="2547" spans="1:26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</row>
    <row r="2548" spans="1:26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</row>
    <row r="2549" spans="1:26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</row>
    <row r="2550" spans="1:26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</row>
    <row r="2551" spans="1:26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</row>
    <row r="2552" spans="1:26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</row>
    <row r="2553" spans="1:26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</row>
    <row r="2554" spans="1:26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</row>
    <row r="2555" spans="1:26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</row>
    <row r="2556" spans="1:26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</row>
    <row r="2557" spans="1:26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</row>
    <row r="2558" spans="1:26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</row>
    <row r="2559" spans="1:26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</row>
    <row r="2560" spans="1:26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</row>
    <row r="2561" spans="1:26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</row>
    <row r="2562" spans="1:26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</row>
    <row r="2563" spans="1:26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</row>
    <row r="2564" spans="1:26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</row>
    <row r="2565" spans="1:26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</row>
    <row r="2566" spans="1:26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</row>
    <row r="2567" spans="1:26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</row>
    <row r="2568" spans="1:26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</row>
    <row r="2569" spans="1:26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</row>
    <row r="2570" spans="1:26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</row>
    <row r="2571" spans="1:26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</row>
    <row r="2572" spans="1:26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</row>
    <row r="2573" spans="1:26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</row>
    <row r="2574" spans="1:26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</row>
    <row r="2575" spans="1:26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</row>
    <row r="2576" spans="1:26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</row>
    <row r="2577" spans="1:26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</row>
    <row r="2578" spans="1:26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</row>
    <row r="2579" spans="1:26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</row>
    <row r="2580" spans="1:26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</row>
    <row r="2581" spans="1:26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</row>
    <row r="2582" spans="1:26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</row>
    <row r="2583" spans="1:26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</row>
    <row r="2584" spans="1:26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</row>
    <row r="2585" spans="1:26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</row>
    <row r="2586" spans="1:26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</row>
    <row r="2587" spans="1:26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</row>
    <row r="2588" spans="1:26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</row>
    <row r="2589" spans="1:26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</row>
    <row r="2590" spans="1:26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</row>
    <row r="2591" spans="1:26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</row>
    <row r="2592" spans="1:26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</row>
    <row r="2593" spans="1:26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</row>
    <row r="2594" spans="1:26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</row>
    <row r="2595" spans="1:26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</row>
    <row r="2596" spans="1:26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</row>
    <row r="2597" spans="1:26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</row>
    <row r="2598" spans="1:26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</row>
    <row r="2599" spans="1:26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</row>
    <row r="2600" spans="1:26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</row>
    <row r="2601" spans="1:26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</row>
    <row r="2602" spans="1:26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</row>
    <row r="2603" spans="1:26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</row>
    <row r="2604" spans="1:26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</row>
    <row r="2605" spans="1:26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</row>
    <row r="2606" spans="1:26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</row>
    <row r="2607" spans="1:26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</row>
    <row r="2608" spans="1:26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</row>
    <row r="2609" spans="1:26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</row>
    <row r="2610" spans="1:26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</row>
    <row r="2611" spans="1:26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</row>
    <row r="2612" spans="1:26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</row>
    <row r="2613" spans="1:26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</row>
    <row r="2614" spans="1:26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</row>
    <row r="2615" spans="1:26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</row>
    <row r="2616" spans="1:26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</row>
    <row r="2617" spans="1:26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</row>
    <row r="2618" spans="1:26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</row>
    <row r="2619" spans="1:26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</row>
    <row r="2620" spans="1:26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</row>
    <row r="2621" spans="1:26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</row>
    <row r="2622" spans="1:26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</row>
    <row r="2623" spans="1:26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</row>
    <row r="2624" spans="1:26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</row>
    <row r="2625" spans="1:26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</row>
    <row r="2626" spans="1:26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</row>
    <row r="2627" spans="1:26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</row>
    <row r="2628" spans="1:26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</row>
    <row r="2629" spans="1:26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</row>
    <row r="2630" spans="1:26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</row>
    <row r="2631" spans="1:26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</row>
    <row r="2632" spans="1:26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</row>
    <row r="2633" spans="1:26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</row>
    <row r="2634" spans="1:26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</row>
    <row r="2635" spans="1:26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</row>
    <row r="2636" spans="1:26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</row>
    <row r="2637" spans="1:26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</row>
    <row r="2638" spans="1:26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</row>
    <row r="2639" spans="1:26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</row>
    <row r="2640" spans="1:26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</row>
    <row r="2641" spans="1:26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</row>
    <row r="2642" spans="1:26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</row>
    <row r="2643" spans="1:26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</row>
    <row r="2644" spans="1:26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</row>
    <row r="2645" spans="1:26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</row>
    <row r="2646" spans="1:26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</row>
    <row r="2647" spans="1:26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</row>
    <row r="2648" spans="1:26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</row>
    <row r="2649" spans="1:26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</row>
    <row r="2650" spans="1:26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</row>
    <row r="2651" spans="1:26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</row>
    <row r="2652" spans="1:26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</row>
    <row r="2653" spans="1:26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</row>
    <row r="2654" spans="1:26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</row>
    <row r="2655" spans="1:26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</row>
    <row r="2656" spans="1:26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</row>
    <row r="2657" spans="1:26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</row>
    <row r="2658" spans="1:26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</row>
    <row r="2659" spans="1:26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</row>
    <row r="2660" spans="1:26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</row>
    <row r="2661" spans="1:26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</row>
    <row r="2662" spans="1:26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</row>
    <row r="2663" spans="1:26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</row>
    <row r="2664" spans="1:26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</row>
    <row r="2665" spans="1:26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</row>
    <row r="2666" spans="1:26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</row>
    <row r="2667" spans="1:26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</row>
    <row r="2668" spans="1:26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</row>
    <row r="2669" spans="1:26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</row>
    <row r="2670" spans="1:26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</row>
    <row r="2671" spans="1:26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</row>
    <row r="2672" spans="1:26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</row>
    <row r="2673" spans="1:26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</row>
    <row r="2674" spans="1:26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</row>
    <row r="2675" spans="1:26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</row>
    <row r="2676" spans="1:26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</row>
    <row r="2677" spans="1:26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</row>
    <row r="2678" spans="1:26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</row>
    <row r="2679" spans="1:26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</row>
    <row r="2680" spans="1:26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</row>
    <row r="2681" spans="1:26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</row>
    <row r="2682" spans="1:26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</row>
    <row r="2683" spans="1:26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</row>
    <row r="2684" spans="1:26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</row>
    <row r="2685" spans="1:26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</row>
    <row r="2686" spans="1:26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</row>
    <row r="2687" spans="1:26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</row>
    <row r="2688" spans="1:26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</row>
    <row r="2689" spans="1:26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</row>
    <row r="2690" spans="1:26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</row>
    <row r="2691" spans="1:26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</row>
    <row r="2692" spans="1:26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</row>
    <row r="2693" spans="1:26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</row>
    <row r="2694" spans="1:26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</row>
    <row r="2695" spans="1:26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</row>
    <row r="2696" spans="1:26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</row>
    <row r="2697" spans="1:26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</row>
    <row r="2698" spans="1:26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</row>
    <row r="2699" spans="1:26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</row>
    <row r="2700" spans="1:26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</row>
    <row r="2701" spans="1:26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</row>
    <row r="2702" spans="1:26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</row>
    <row r="2703" spans="1:26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</row>
    <row r="2704" spans="1:26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</row>
    <row r="2705" spans="1:26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</row>
    <row r="2706" spans="1:26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</row>
    <row r="2707" spans="1:26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</row>
    <row r="2708" spans="1:26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</row>
    <row r="2709" spans="1:26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</row>
    <row r="2710" spans="1:26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</row>
    <row r="2711" spans="1:26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</row>
    <row r="2712" spans="1:26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</row>
    <row r="2713" spans="1:26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</row>
    <row r="2714" spans="1:26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</row>
    <row r="2715" spans="1:26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</row>
    <row r="2716" spans="1:26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</row>
    <row r="2717" spans="1:26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</row>
    <row r="2718" spans="1:26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</row>
    <row r="2719" spans="1:26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</row>
    <row r="2720" spans="1:26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</row>
    <row r="2721" spans="1:26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</row>
    <row r="2722" spans="1:26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</row>
    <row r="2723" spans="1:26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</row>
    <row r="2724" spans="1:26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</row>
    <row r="2725" spans="1:26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</row>
    <row r="2726" spans="1:26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</row>
    <row r="2727" spans="1:26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</row>
    <row r="2728" spans="1:26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</row>
    <row r="2729" spans="1:26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</row>
    <row r="2730" spans="1:26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</row>
    <row r="2731" spans="1:26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</row>
    <row r="2732" spans="1:26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</row>
    <row r="2733" spans="1:26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</row>
    <row r="2734" spans="1:26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</row>
    <row r="2735" spans="1:26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</row>
    <row r="2736" spans="1:26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</row>
    <row r="2737" spans="1:26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</row>
    <row r="2738" spans="1:26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</row>
    <row r="2739" spans="1:26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</row>
    <row r="2740" spans="1:26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</row>
    <row r="2741" spans="1:26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</row>
    <row r="2742" spans="1:26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</row>
    <row r="2743" spans="1:26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</row>
    <row r="2744" spans="1:26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</row>
    <row r="2745" spans="1:26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</row>
    <row r="2746" spans="1:26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</row>
    <row r="2747" spans="1:26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</row>
    <row r="2748" spans="1:26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</row>
    <row r="2749" spans="1:26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</row>
    <row r="2750" spans="1:26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</row>
    <row r="2751" spans="1:26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</row>
    <row r="2752" spans="1:26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</row>
    <row r="2753" spans="1:26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</row>
    <row r="2754" spans="1:26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</row>
    <row r="2755" spans="1:26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</row>
    <row r="2756" spans="1:26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</row>
    <row r="2757" spans="1:26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</row>
    <row r="2758" spans="1:26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</row>
    <row r="2759" spans="1:26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</row>
    <row r="2760" spans="1:26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</row>
    <row r="2761" spans="1:26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</row>
    <row r="2762" spans="1:26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</row>
    <row r="2763" spans="1:26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</row>
    <row r="2764" spans="1:26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</row>
    <row r="2765" spans="1:26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</row>
    <row r="2766" spans="1:26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</row>
    <row r="2767" spans="1:26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</row>
    <row r="2768" spans="1:26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</row>
    <row r="2769" spans="1:26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</row>
    <row r="2770" spans="1:26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</row>
    <row r="2771" spans="1:26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</row>
    <row r="2772" spans="1:26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</row>
    <row r="2773" spans="1:26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</row>
    <row r="2774" spans="1:26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</row>
    <row r="2775" spans="1:26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</row>
    <row r="2776" spans="1:26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</row>
    <row r="2777" spans="1:26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</row>
    <row r="2778" spans="1:26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</row>
    <row r="2779" spans="1:26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</row>
    <row r="2780" spans="1:26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</row>
    <row r="2781" spans="1:26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</row>
    <row r="2782" spans="1:26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</row>
    <row r="2783" spans="1:26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</row>
    <row r="2784" spans="1:26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</row>
    <row r="2785" spans="1:26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</row>
    <row r="2786" spans="1:26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</row>
    <row r="2787" spans="1:26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</row>
    <row r="2788" spans="1:26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</row>
    <row r="2789" spans="1:26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</row>
    <row r="2790" spans="1:26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</row>
    <row r="2791" spans="1:26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</row>
    <row r="2792" spans="1:26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</row>
    <row r="2793" spans="1:26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</row>
    <row r="2794" spans="1:26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</row>
    <row r="2795" spans="1:26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</row>
    <row r="2796" spans="1:26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</row>
    <row r="2797" spans="1:26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</row>
    <row r="2798" spans="1:26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</row>
    <row r="2799" spans="1:26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</row>
    <row r="2800" spans="1:26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</row>
    <row r="2801" spans="1:26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</row>
    <row r="2802" spans="1:26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</row>
    <row r="2803" spans="1:26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</row>
    <row r="2804" spans="1:26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</row>
    <row r="2805" spans="1:26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</row>
    <row r="2806" spans="1:26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</row>
    <row r="2807" spans="1:26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</row>
    <row r="2808" spans="1:26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</row>
    <row r="2809" spans="1:26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</row>
    <row r="2810" spans="1:26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</row>
    <row r="2811" spans="1:26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</row>
    <row r="2812" spans="1:26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</row>
    <row r="2813" spans="1:26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</row>
    <row r="2814" spans="1:26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</row>
    <row r="2815" spans="1:26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</row>
    <row r="2816" spans="1:26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</row>
    <row r="2817" spans="1:26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</row>
    <row r="2818" spans="1:26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</row>
    <row r="2819" spans="1:26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</row>
    <row r="2820" spans="1:26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</row>
    <row r="2821" spans="1:26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</row>
    <row r="2822" spans="1:26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</row>
    <row r="2823" spans="1:26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</row>
    <row r="2824" spans="1:26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</row>
    <row r="2825" spans="1:26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</row>
    <row r="2826" spans="1:26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</row>
    <row r="2827" spans="1:26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</row>
    <row r="2828" spans="1:26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</row>
    <row r="2829" spans="1:26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</row>
    <row r="2830" spans="1:26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</row>
    <row r="2831" spans="1:26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</row>
    <row r="2832" spans="1:26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</row>
    <row r="2833" spans="1:26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</row>
    <row r="2834" spans="1:26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</row>
    <row r="2835" spans="1:26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</row>
    <row r="2836" spans="1:26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</row>
    <row r="2837" spans="1:26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</row>
    <row r="2838" spans="1:26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</row>
    <row r="2839" spans="1:26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</row>
    <row r="2840" spans="1:26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</row>
    <row r="2841" spans="1:26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</row>
    <row r="2842" spans="1:26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</row>
    <row r="2843" spans="1:26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</row>
    <row r="2844" spans="1:26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</row>
    <row r="2845" spans="1:26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</row>
    <row r="2846" spans="1:26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</row>
    <row r="2847" spans="1:26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</row>
    <row r="2848" spans="1:26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</row>
    <row r="2849" spans="1:26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</row>
    <row r="2850" spans="1:26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</row>
    <row r="2851" spans="1:26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</row>
    <row r="2852" spans="1:26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</row>
    <row r="2853" spans="1:26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</row>
    <row r="2854" spans="1:26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</row>
    <row r="2855" spans="1:26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</row>
    <row r="2856" spans="1:26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</row>
    <row r="2857" spans="1:26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</row>
    <row r="2858" spans="1:26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</row>
    <row r="2859" spans="1:26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</row>
    <row r="2860" spans="1:26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</row>
    <row r="2861" spans="1:26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</row>
    <row r="2862" spans="1:26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</row>
    <row r="2863" spans="1:26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</row>
    <row r="2864" spans="1:26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</row>
    <row r="2865" spans="1:26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</row>
    <row r="2866" spans="1:26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</row>
    <row r="2867" spans="1:26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</row>
    <row r="2868" spans="1:26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</row>
    <row r="2869" spans="1:26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</row>
    <row r="2870" spans="1:26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</row>
    <row r="2871" spans="1:26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</row>
    <row r="2872" spans="1:26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</row>
    <row r="2873" spans="1:26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</row>
    <row r="2874" spans="1:26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</row>
    <row r="2875" spans="1:26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</row>
    <row r="2876" spans="1:26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</row>
    <row r="2877" spans="1:26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</row>
    <row r="2878" spans="1:26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</row>
    <row r="2879" spans="1:26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</row>
    <row r="2880" spans="1:26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</row>
    <row r="2881" spans="1:26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</row>
    <row r="2882" spans="1:26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</row>
    <row r="2883" spans="1:26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</row>
    <row r="2884" spans="1:26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</row>
    <row r="2885" spans="1:26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</row>
    <row r="2886" spans="1:26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</row>
    <row r="2887" spans="1:26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</row>
    <row r="2888" spans="1:26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</row>
    <row r="2889" spans="1:26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</row>
    <row r="2890" spans="1:26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</row>
    <row r="2891" spans="1:26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</row>
    <row r="2892" spans="1:26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</row>
    <row r="2893" spans="1:26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</row>
    <row r="2894" spans="1:26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</row>
    <row r="2895" spans="1:26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</row>
    <row r="2896" spans="1:26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</row>
    <row r="2897" spans="1:26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</row>
    <row r="2898" spans="1:26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</row>
    <row r="2899" spans="1:26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</row>
    <row r="2900" spans="1:26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</row>
    <row r="2901" spans="1:26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</row>
    <row r="2902" spans="1:26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</row>
    <row r="2903" spans="1:26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</row>
    <row r="2904" spans="1:26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</row>
    <row r="2905" spans="1:26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</row>
    <row r="2906" spans="1:26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</row>
    <row r="2907" spans="1:26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</row>
    <row r="2908" spans="1:26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</row>
    <row r="2909" spans="1:26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</row>
    <row r="2910" spans="1:26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</row>
    <row r="2911" spans="1:26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</row>
    <row r="2912" spans="1:26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</row>
    <row r="2913" spans="1:26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</row>
    <row r="2914" spans="1:26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</row>
    <row r="2915" spans="1:26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</row>
    <row r="2916" spans="1:26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</row>
    <row r="2917" spans="1:26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</row>
    <row r="2918" spans="1:26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</row>
    <row r="2919" spans="1:26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</row>
    <row r="2920" spans="1:26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</row>
    <row r="2921" spans="1:26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</row>
    <row r="2922" spans="1:26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</row>
    <row r="2923" spans="1:26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</row>
    <row r="2924" spans="1:26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</row>
    <row r="2925" spans="1:26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</row>
    <row r="2926" spans="1:26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</row>
    <row r="2927" spans="1:26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</row>
    <row r="2928" spans="1:26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</row>
    <row r="2929" spans="1:26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</row>
    <row r="2930" spans="1:26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</row>
    <row r="2931" spans="1:26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</row>
    <row r="2932" spans="1:26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</row>
    <row r="2933" spans="1:26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</row>
    <row r="2934" spans="1:26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</row>
    <row r="2935" spans="1:26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</row>
    <row r="2936" spans="1:26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</row>
    <row r="2937" spans="1:26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</row>
    <row r="2938" spans="1:26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</row>
    <row r="2939" spans="1:26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</row>
    <row r="2940" spans="1:26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</row>
    <row r="2941" spans="1:26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</row>
    <row r="2942" spans="1:26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</row>
    <row r="2943" spans="1:26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</row>
    <row r="2944" spans="1:26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</row>
    <row r="2945" spans="1:26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</row>
    <row r="2946" spans="1:26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</row>
    <row r="2947" spans="1:26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</row>
    <row r="2948" spans="1:26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</row>
    <row r="2949" spans="1:26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</row>
    <row r="2950" spans="1:26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</row>
    <row r="2951" spans="1:26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</row>
    <row r="2952" spans="1:26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</row>
    <row r="2953" spans="1:26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</row>
    <row r="2954" spans="1:26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</row>
    <row r="2955" spans="1:26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</row>
    <row r="2956" spans="1:26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</row>
    <row r="2957" spans="1:26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</row>
    <row r="2958" spans="1:26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</row>
    <row r="2959" spans="1:26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</row>
    <row r="2960" spans="1:26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</row>
    <row r="2961" spans="1:26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</row>
    <row r="2962" spans="1:26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</row>
    <row r="2963" spans="1:26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</row>
    <row r="2964" spans="1:26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</row>
    <row r="2965" spans="1:26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</row>
    <row r="2966" spans="1:26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</row>
    <row r="2967" spans="1:26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</row>
    <row r="2968" spans="1:26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</row>
    <row r="2969" spans="1:26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</row>
    <row r="2970" spans="1:26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</row>
    <row r="2971" spans="1:26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</row>
    <row r="2972" spans="1:26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</row>
    <row r="2973" spans="1:26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</row>
    <row r="2974" spans="1:26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</row>
    <row r="2975" spans="1:26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</row>
    <row r="2976" spans="1:26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</row>
    <row r="2977" spans="1:26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</row>
    <row r="2978" spans="1:26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</row>
    <row r="2979" spans="1:26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</row>
    <row r="2980" spans="1:26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</row>
    <row r="2981" spans="1:26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</row>
    <row r="2982" spans="1:26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</row>
    <row r="2983" spans="1:26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</row>
    <row r="2984" spans="1:26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</row>
    <row r="2985" spans="1:26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</row>
    <row r="2986" spans="1:26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</row>
    <row r="2987" spans="1:26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</row>
    <row r="2988" spans="1:26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</row>
    <row r="2989" spans="1:26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</row>
    <row r="2990" spans="1:26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</row>
    <row r="2991" spans="1:26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</row>
    <row r="2992" spans="1:26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</row>
    <row r="2993" spans="1:26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</row>
    <row r="2994" spans="1:26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</row>
    <row r="2995" spans="1:26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</row>
    <row r="2996" spans="1:26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</row>
    <row r="2997" spans="1:26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</row>
    <row r="2998" spans="1:26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</row>
    <row r="2999" spans="1:26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</row>
    <row r="3000" spans="1:26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</row>
    <row r="3001" spans="1:26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</row>
    <row r="3002" spans="1:26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</row>
    <row r="3003" spans="1:26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</row>
    <row r="3004" spans="1:26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</row>
    <row r="3005" spans="1:26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</row>
    <row r="3006" spans="1:26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</row>
    <row r="3007" spans="1:26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</row>
    <row r="3008" spans="1:26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</row>
    <row r="3009" spans="1:26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</row>
    <row r="3010" spans="1:26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</row>
    <row r="3011" spans="1:26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</row>
    <row r="3012" spans="1:26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</row>
    <row r="3013" spans="1:26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</row>
    <row r="3014" spans="1:26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</row>
    <row r="3015" spans="1:26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</row>
    <row r="3016" spans="1:26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</row>
    <row r="3017" spans="1:26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</row>
    <row r="3018" spans="1:26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</row>
    <row r="3019" spans="1:26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</row>
    <row r="3020" spans="1:26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</row>
    <row r="3021" spans="1:26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</row>
    <row r="3022" spans="1:26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</row>
    <row r="3023" spans="1:26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</row>
    <row r="3024" spans="1:26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</row>
    <row r="3025" spans="1:26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</row>
    <row r="3026" spans="1:26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</row>
    <row r="3027" spans="1:26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</row>
    <row r="3028" spans="1:26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</row>
    <row r="3029" spans="1:26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</row>
    <row r="3030" spans="1:26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</row>
    <row r="3031" spans="1:26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</row>
    <row r="3032" spans="1:26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</row>
    <row r="3033" spans="1:26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</row>
    <row r="3034" spans="1:26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</row>
    <row r="3035" spans="1:26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</row>
    <row r="3036" spans="1:26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</row>
    <row r="3037" spans="1:26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</row>
    <row r="3038" spans="1:26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</row>
    <row r="3039" spans="1:26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</row>
    <row r="3040" spans="1:26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</row>
    <row r="3041" spans="1:26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</row>
    <row r="3042" spans="1:26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</row>
    <row r="3043" spans="1:26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</row>
    <row r="3044" spans="1:26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</row>
    <row r="3045" spans="1:26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</row>
    <row r="3046" spans="1:26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</row>
    <row r="3047" spans="1:26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</row>
    <row r="3048" spans="1:26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</row>
    <row r="3049" spans="1:26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</row>
    <row r="3050" spans="1:26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</row>
    <row r="3051" spans="1:26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</row>
    <row r="3052" spans="1:26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</row>
    <row r="3053" spans="1:26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</row>
    <row r="3054" spans="1:26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</row>
    <row r="3055" spans="1:26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</row>
    <row r="3056" spans="1:26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</row>
    <row r="3057" spans="1:26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</row>
    <row r="3058" spans="1:26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</row>
    <row r="3059" spans="1:26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</row>
    <row r="3060" spans="1:26">
      <c r="A3060" s="7"/>
      <c r="B3060" s="9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</row>
    <row r="3061" spans="1:26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</row>
    <row r="3062" spans="1:26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</row>
    <row r="3063" spans="1:26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</row>
    <row r="3064" spans="1:26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</row>
    <row r="3065" spans="1:26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</row>
    <row r="3066" spans="1:26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</row>
    <row r="3067" spans="1:26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</row>
    <row r="3068" spans="1:26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</row>
    <row r="3069" spans="1:26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</row>
    <row r="3070" spans="1:26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</row>
    <row r="3071" spans="1:26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</row>
    <row r="3072" spans="1:26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</row>
    <row r="3073" spans="1:26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</row>
    <row r="3074" spans="1:26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</row>
    <row r="3075" spans="1:26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</row>
    <row r="3076" spans="1:26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</row>
    <row r="3077" spans="1:26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</row>
    <row r="3078" spans="1:26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</row>
    <row r="3079" spans="1:26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</row>
    <row r="3080" spans="1:26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</row>
    <row r="3081" spans="1:26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</row>
    <row r="3082" spans="1:26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</row>
    <row r="3083" spans="1:26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</row>
    <row r="3084" spans="1:26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</row>
    <row r="3085" spans="1:26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</row>
    <row r="3086" spans="1:26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</row>
    <row r="3087" spans="1:26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</row>
    <row r="3088" spans="1:26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</row>
    <row r="3089" spans="1:26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</row>
    <row r="3090" spans="1:26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</row>
    <row r="3091" spans="1:26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</row>
    <row r="3092" spans="1:26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</row>
    <row r="3093" spans="1:26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</row>
    <row r="3094" spans="1:26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</row>
    <row r="3095" spans="1:26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</row>
    <row r="3096" spans="1:26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</row>
    <row r="3097" spans="1:26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</row>
    <row r="3098" spans="1:26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</row>
    <row r="3099" spans="1:26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</row>
    <row r="3100" spans="1:26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</row>
    <row r="3101" spans="1:26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</row>
    <row r="3102" spans="1:26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</row>
    <row r="3103" spans="1:26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</row>
    <row r="3104" spans="1:26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</row>
    <row r="3105" spans="1:26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</row>
    <row r="3106" spans="1:26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</row>
    <row r="3107" spans="1:26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</row>
    <row r="3108" spans="1:26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</row>
    <row r="3109" spans="1:26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</row>
    <row r="3110" spans="1:26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</row>
    <row r="3111" spans="1:26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</row>
    <row r="3112" spans="1:26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</row>
    <row r="3113" spans="1:26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</row>
    <row r="3114" spans="1:26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</row>
    <row r="3115" spans="1:26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</row>
    <row r="3116" spans="1:26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</row>
    <row r="3117" spans="1:26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</row>
    <row r="3118" spans="1:26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</row>
    <row r="3119" spans="1:26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</row>
    <row r="3120" spans="1:26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</row>
    <row r="3121" spans="1:26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</row>
    <row r="3122" spans="1:26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</row>
    <row r="3123" spans="1:26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</row>
    <row r="3124" spans="1:26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</row>
    <row r="3125" spans="1:26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</row>
    <row r="3126" spans="1:26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</row>
    <row r="3127" spans="1:26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</row>
    <row r="3128" spans="1:26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</row>
    <row r="3129" spans="1:26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</row>
    <row r="3130" spans="1:26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</row>
    <row r="3131" spans="1:26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</row>
    <row r="3132" spans="1:26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</row>
    <row r="3133" spans="1:26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</row>
    <row r="3134" spans="1:26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</row>
    <row r="3135" spans="1:26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</row>
    <row r="3136" spans="1:26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</row>
    <row r="3137" spans="1:26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</row>
    <row r="3138" spans="1:26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</row>
    <row r="3139" spans="1:26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</row>
    <row r="3140" spans="1:26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</row>
    <row r="3141" spans="1:26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</row>
    <row r="3142" spans="1:26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</row>
    <row r="3143" spans="1:26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</row>
    <row r="3144" spans="1:26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</row>
    <row r="3145" spans="1:26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</row>
    <row r="3146" spans="1:26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</row>
    <row r="3147" spans="1:26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</row>
    <row r="3148" spans="1:26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</row>
    <row r="3149" spans="1:26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</row>
    <row r="3150" spans="1:26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</row>
    <row r="3151" spans="1:26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</row>
    <row r="3152" spans="1:26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</row>
    <row r="3153" spans="1:26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</row>
    <row r="3154" spans="1:26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</row>
    <row r="3155" spans="1:26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</row>
    <row r="3156" spans="1:26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</row>
    <row r="3157" spans="1:26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</row>
    <row r="3158" spans="1:26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</row>
    <row r="3159" spans="1:26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</row>
    <row r="3160" spans="1:26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</row>
    <row r="3161" spans="1:26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</row>
    <row r="3162" spans="1:26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</row>
    <row r="3163" spans="1:26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</row>
    <row r="3164" spans="1:26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</row>
    <row r="3165" spans="1:26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</row>
    <row r="3166" spans="1:26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</row>
    <row r="3167" spans="1:26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</row>
    <row r="3168" spans="1:26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</row>
    <row r="3169" spans="1:26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</row>
    <row r="3170" spans="1:26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</row>
    <row r="3171" spans="1:26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</row>
    <row r="3172" spans="1:26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</row>
    <row r="3173" spans="1:26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</row>
    <row r="3174" spans="1:26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</row>
    <row r="3175" spans="1:26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</row>
    <row r="3176" spans="1:26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</row>
    <row r="3177" spans="1:26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</row>
    <row r="3178" spans="1:26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</row>
    <row r="3179" spans="1:26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</row>
    <row r="3180" spans="1:26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</row>
    <row r="3181" spans="1:26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</row>
    <row r="3182" spans="1:26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</row>
    <row r="3183" spans="1:26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</row>
    <row r="3184" spans="1:26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</row>
    <row r="3185" spans="1:26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</row>
    <row r="3186" spans="1:26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</row>
    <row r="3187" spans="1:26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</row>
    <row r="3188" spans="1:26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</row>
    <row r="3189" spans="1:26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</row>
    <row r="3190" spans="1:26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</row>
    <row r="3191" spans="1:26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</row>
    <row r="3192" spans="1:26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</row>
    <row r="3193" spans="1:26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</row>
    <row r="3194" spans="1:26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</row>
    <row r="3195" spans="1:26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</row>
    <row r="3196" spans="1:26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</row>
    <row r="3197" spans="1:26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</row>
    <row r="3198" spans="1:26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</row>
    <row r="3199" spans="1:26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</row>
    <row r="3200" spans="1:26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</row>
    <row r="3201" spans="1:26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</row>
    <row r="3202" spans="1:26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</row>
    <row r="3203" spans="1:26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</row>
    <row r="3204" spans="1:26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</row>
    <row r="3205" spans="1:26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</row>
    <row r="3206" spans="1:26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</row>
    <row r="3207" spans="1:26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</row>
    <row r="3208" spans="1:26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</row>
    <row r="3209" spans="1:26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</row>
    <row r="3210" spans="1:26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</row>
    <row r="3211" spans="1:26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</row>
    <row r="3212" spans="1:26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</row>
    <row r="3213" spans="1:26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</row>
    <row r="3214" spans="1:26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</row>
    <row r="3215" spans="1:26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</row>
    <row r="3216" spans="1:26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</row>
    <row r="3217" spans="1:26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</row>
    <row r="3218" spans="1:26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</row>
    <row r="3219" spans="1:26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</row>
    <row r="3220" spans="1:26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</row>
    <row r="3221" spans="1:26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</row>
    <row r="3222" spans="1:26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</row>
    <row r="3223" spans="1:26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</row>
    <row r="3224" spans="1:26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</row>
    <row r="3225" spans="1:26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</row>
    <row r="3226" spans="1:26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</row>
    <row r="3227" spans="1:26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</row>
    <row r="3228" spans="1:26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</row>
    <row r="3229" spans="1:26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</row>
    <row r="3230" spans="1:26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</row>
    <row r="3231" spans="1:26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</row>
    <row r="3232" spans="1:26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</row>
    <row r="3233" spans="1:26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</row>
    <row r="3234" spans="1:26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</row>
    <row r="3235" spans="1:26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</row>
    <row r="3236" spans="1:26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</row>
    <row r="3237" spans="1:26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</row>
    <row r="3238" spans="1:26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</row>
    <row r="3239" spans="1:26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</row>
    <row r="3240" spans="1:26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</row>
    <row r="3241" spans="1:26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</row>
    <row r="3242" spans="1:26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</row>
    <row r="3243" spans="1:26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</row>
    <row r="3244" spans="1:26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</row>
    <row r="3245" spans="1:26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</row>
    <row r="3246" spans="1:26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</row>
    <row r="3247" spans="1:26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</row>
    <row r="3248" spans="1:26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</row>
    <row r="3249" spans="1:26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</row>
    <row r="3250" spans="1:26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</row>
    <row r="3251" spans="1:26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</row>
    <row r="3252" spans="1:26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</row>
    <row r="3253" spans="1:26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</row>
    <row r="3254" spans="1:26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</row>
    <row r="3255" spans="1:26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</row>
    <row r="3256" spans="1:26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</row>
    <row r="3257" spans="1:26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</row>
    <row r="3258" spans="1:26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</row>
    <row r="3259" spans="1:26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</row>
    <row r="3260" spans="1:26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</row>
    <row r="3261" spans="1:26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</row>
    <row r="3262" spans="1:26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</row>
    <row r="3263" spans="1:26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</row>
    <row r="3264" spans="1:26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</row>
    <row r="3265" spans="1:26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</row>
    <row r="3266" spans="1:26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</row>
    <row r="3267" spans="1:26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</row>
    <row r="3268" spans="1:26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</row>
    <row r="3269" spans="1:26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</row>
    <row r="3270" spans="1:26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</row>
    <row r="3271" spans="1:26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</row>
    <row r="3272" spans="1:26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</row>
    <row r="3273" spans="1:26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</row>
    <row r="3274" spans="1:26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</row>
    <row r="3275" spans="1:26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</row>
    <row r="3276" spans="1:26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</row>
    <row r="3277" spans="1:26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</row>
    <row r="3278" spans="1:26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</row>
    <row r="3279" spans="1:26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</row>
    <row r="3280" spans="1:26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</row>
    <row r="3281" spans="1:26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</row>
    <row r="3282" spans="1:26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</row>
    <row r="3283" spans="1:26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</row>
    <row r="3284" spans="1:26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</row>
    <row r="3285" spans="1:26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</row>
    <row r="3286" spans="1:26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</row>
    <row r="3287" spans="1:26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</row>
    <row r="3288" spans="1:26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</row>
    <row r="3289" spans="1:26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</row>
    <row r="3290" spans="1:26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</row>
    <row r="3291" spans="1:26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</row>
    <row r="3292" spans="1:26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</row>
    <row r="3293" spans="1:26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</row>
    <row r="3294" spans="1:26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</row>
    <row r="3295" spans="1:26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</row>
    <row r="3296" spans="1:26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</row>
    <row r="3297" spans="1:26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</row>
    <row r="3298" spans="1:26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</row>
    <row r="3299" spans="1:26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</row>
    <row r="3300" spans="1:26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</row>
    <row r="3301" spans="1:26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</row>
    <row r="3302" spans="1:26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</row>
    <row r="3303" spans="1:26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</row>
    <row r="3304" spans="1:26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</row>
    <row r="3305" spans="1:26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</row>
    <row r="3306" spans="1:26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</row>
    <row r="3307" spans="1:26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</row>
    <row r="3308" spans="1:26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</row>
    <row r="3309" spans="1:26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</row>
    <row r="3310" spans="1:26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</row>
    <row r="3311" spans="1:26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</row>
    <row r="3312" spans="1:26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</row>
    <row r="3313" spans="1:26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</row>
    <row r="3314" spans="1:26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</row>
    <row r="3315" spans="1:26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</row>
    <row r="3316" spans="1:26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</row>
    <row r="3317" spans="1:26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</row>
    <row r="3318" spans="1:26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</row>
    <row r="3319" spans="1:26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</row>
    <row r="3320" spans="1:26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</row>
    <row r="3321" spans="1:26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</row>
    <row r="3322" spans="1:26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</row>
    <row r="3323" spans="1:26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</row>
    <row r="3324" spans="1:26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</row>
    <row r="3325" spans="1:26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</row>
    <row r="3326" spans="1:26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</row>
    <row r="3327" spans="1:26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</row>
    <row r="3328" spans="1:26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</row>
    <row r="3329" spans="1:26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</row>
    <row r="3330" spans="1:26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</row>
    <row r="3331" spans="1:26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</row>
    <row r="3332" spans="1:26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</row>
    <row r="3333" spans="1:26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</row>
    <row r="3334" spans="1:26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</row>
    <row r="3335" spans="1:26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</row>
    <row r="3336" spans="1:26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</row>
    <row r="3337" spans="1:26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</row>
    <row r="3338" spans="1:26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</row>
    <row r="3339" spans="1:26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</row>
    <row r="3340" spans="1:26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</row>
    <row r="3341" spans="1:26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</row>
    <row r="3342" spans="1:26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</row>
    <row r="3343" spans="1:26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</row>
    <row r="3344" spans="1:26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</row>
    <row r="3345" spans="1:26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</row>
    <row r="3346" spans="1:26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</row>
    <row r="3347" spans="1:26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</row>
    <row r="3348" spans="1:26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</row>
    <row r="3349" spans="1:26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</row>
    <row r="3350" spans="1:26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</row>
    <row r="3351" spans="1:26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</row>
    <row r="3352" spans="1:26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</row>
    <row r="3353" spans="1:26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</row>
    <row r="3354" spans="1:26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</row>
    <row r="3355" spans="1:26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</row>
    <row r="3356" spans="1:26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</row>
    <row r="3357" spans="1:26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</row>
    <row r="3358" spans="1:26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</row>
    <row r="3359" spans="1:26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</row>
    <row r="3360" spans="1:26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</row>
    <row r="3361" spans="1:26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</row>
    <row r="3362" spans="1:26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</row>
    <row r="3363" spans="1:26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</row>
    <row r="3364" spans="1:26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</row>
    <row r="3365" spans="1:26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</row>
    <row r="3366" spans="1:26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</row>
    <row r="3367" spans="1:26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</row>
    <row r="3368" spans="1:26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</row>
    <row r="3369" spans="1:26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</row>
    <row r="3370" spans="1:26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</row>
    <row r="3371" spans="1:26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</row>
    <row r="3372" spans="1:26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</row>
    <row r="3373" spans="1:26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</row>
    <row r="3374" spans="1:26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</row>
    <row r="3375" spans="1:26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</row>
    <row r="3376" spans="1:26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</row>
    <row r="3377" spans="1:26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</row>
    <row r="3378" spans="1:26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</row>
    <row r="3379" spans="1:26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</row>
    <row r="3380" spans="1:26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</row>
    <row r="3381" spans="1:26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</row>
    <row r="3382" spans="1:26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</row>
    <row r="3383" spans="1:26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</row>
    <row r="3384" spans="1:26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</row>
    <row r="3385" spans="1:26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</row>
    <row r="3386" spans="1:26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</row>
    <row r="3387" spans="1:26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</row>
    <row r="3388" spans="1:26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</row>
    <row r="3389" spans="1:26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</row>
    <row r="3390" spans="1:26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</row>
    <row r="3391" spans="1:26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</row>
    <row r="3392" spans="1:26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</row>
    <row r="3393" spans="1:26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</row>
    <row r="3394" spans="1:26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</row>
    <row r="3395" spans="1:26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</row>
    <row r="3396" spans="1:26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</row>
    <row r="3397" spans="1:26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</row>
    <row r="3398" spans="1:26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</row>
    <row r="3399" spans="1:26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</row>
    <row r="3400" spans="1:26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</row>
    <row r="3401" spans="1:26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</row>
    <row r="3402" spans="1:26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</row>
    <row r="3403" spans="1:26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</row>
    <row r="3404" spans="1:26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</row>
    <row r="3405" spans="1:26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</row>
    <row r="3406" spans="1:26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</row>
    <row r="3407" spans="1:26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</row>
    <row r="3408" spans="1:26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</row>
    <row r="3409" spans="1:26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</row>
    <row r="3410" spans="1:26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</row>
    <row r="3411" spans="1:26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</row>
    <row r="3412" spans="1:26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</row>
    <row r="3413" spans="1:26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</row>
    <row r="3414" spans="1:26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</row>
    <row r="3415" spans="1:26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</row>
    <row r="3416" spans="1:26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</row>
    <row r="3417" spans="1:26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</row>
    <row r="3418" spans="1:26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</row>
    <row r="3419" spans="1:26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</row>
    <row r="3420" spans="1:26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</row>
    <row r="3421" spans="1:26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</row>
    <row r="3422" spans="1:26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</row>
    <row r="3423" spans="1:26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</row>
    <row r="3424" spans="1:26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</row>
    <row r="3425" spans="1:26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</row>
    <row r="3426" spans="1:26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</row>
    <row r="3427" spans="1:26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</row>
    <row r="3428" spans="1:26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</row>
    <row r="3429" spans="1:26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</row>
    <row r="3430" spans="1:26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</row>
    <row r="3431" spans="1:26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</row>
    <row r="3432" spans="1:26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</row>
    <row r="3433" spans="1:26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</row>
    <row r="3434" spans="1:26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</row>
    <row r="3435" spans="1:26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</row>
    <row r="3436" spans="1:26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</row>
    <row r="3437" spans="1:26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</row>
    <row r="3438" spans="1:26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</row>
    <row r="3439" spans="1:26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</row>
    <row r="3440" spans="1:26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</row>
    <row r="3441" spans="1:26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</row>
    <row r="3442" spans="1:26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</row>
    <row r="3443" spans="1:26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</row>
    <row r="3444" spans="1:26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</row>
    <row r="3445" spans="1:26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</row>
    <row r="3446" spans="1:26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</row>
    <row r="3447" spans="1:26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</row>
    <row r="3448" spans="1:26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</row>
    <row r="3449" spans="1:26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</row>
    <row r="3450" spans="1:26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</row>
    <row r="3451" spans="1:26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</row>
    <row r="3452" spans="1:26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</row>
    <row r="3453" spans="1:26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</row>
    <row r="3454" spans="1:26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</row>
    <row r="3455" spans="1:26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</row>
    <row r="3456" spans="1:26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</row>
    <row r="3457" spans="1:26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</row>
    <row r="3458" spans="1:26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</row>
    <row r="3459" spans="1:26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</row>
    <row r="3460" spans="1:26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</row>
    <row r="3461" spans="1:26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</row>
    <row r="3462" spans="1:26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</row>
    <row r="3463" spans="1:26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</row>
    <row r="3464" spans="1:26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</row>
    <row r="3465" spans="1:26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</row>
    <row r="3466" spans="1:26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</row>
    <row r="3467" spans="1:26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</row>
    <row r="3468" spans="1:26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</row>
    <row r="3469" spans="1:26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</row>
    <row r="3470" spans="1:26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</row>
    <row r="3471" spans="1:26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</row>
    <row r="3472" spans="1:26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</row>
    <row r="3473" spans="1:26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</row>
    <row r="3474" spans="1:26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</row>
    <row r="3475" spans="1:26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</row>
    <row r="3476" spans="1:26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</row>
    <row r="3477" spans="1:26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</row>
    <row r="3478" spans="1:26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</row>
    <row r="3479" spans="1:26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</row>
    <row r="3480" spans="1:26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</row>
    <row r="3481" spans="1:26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</row>
    <row r="3482" spans="1:26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</row>
    <row r="3483" spans="1:26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</row>
    <row r="3484" spans="1:26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</row>
    <row r="3485" spans="1:26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</row>
    <row r="3486" spans="1:26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</row>
    <row r="3487" spans="1:26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</row>
    <row r="3488" spans="1:26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</row>
    <row r="3489" spans="1:26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</row>
    <row r="3490" spans="1:26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</row>
    <row r="3491" spans="1:26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</row>
    <row r="3492" spans="1:26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</row>
    <row r="3493" spans="1:26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</row>
    <row r="3494" spans="1:26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</row>
    <row r="3495" spans="1:26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</row>
    <row r="3496" spans="1:26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</row>
    <row r="3497" spans="1:26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</row>
    <row r="3498" spans="1:26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</row>
    <row r="3499" spans="1:26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</row>
    <row r="3500" spans="1:26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</row>
    <row r="3501" spans="1:26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</row>
    <row r="3502" spans="1:26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</row>
    <row r="3503" spans="1:26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</row>
    <row r="3504" spans="1:26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</row>
    <row r="3505" spans="1:26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</row>
    <row r="3506" spans="1:26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</row>
    <row r="3507" spans="1:26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</row>
    <row r="3508" spans="1:26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</row>
    <row r="3509" spans="1:26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</row>
    <row r="3510" spans="1:26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</row>
    <row r="3511" spans="1:26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</row>
    <row r="3512" spans="1:26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</row>
    <row r="3513" spans="1:26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</row>
    <row r="3514" spans="1:26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</row>
    <row r="3515" spans="1:26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</row>
    <row r="3516" spans="1:26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</row>
    <row r="3517" spans="1:26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</row>
    <row r="3518" spans="1:26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</row>
    <row r="3519" spans="1:26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</row>
    <row r="3520" spans="1:26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</row>
    <row r="3521" spans="1:26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</row>
    <row r="3522" spans="1:26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</row>
    <row r="3523" spans="1:26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</row>
    <row r="3524" spans="1:26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</row>
    <row r="3525" spans="1:26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</row>
    <row r="3526" spans="1:26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</row>
    <row r="3527" spans="1:26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</row>
    <row r="3528" spans="1:26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</row>
    <row r="3529" spans="1:26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</row>
    <row r="3530" spans="1:26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</row>
    <row r="3531" spans="1:26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</row>
    <row r="3532" spans="1:26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</row>
    <row r="3533" spans="1:26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</row>
    <row r="3534" spans="1:26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</row>
    <row r="3535" spans="1:26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</row>
    <row r="3536" spans="1:26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</row>
    <row r="3537" spans="1:26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</row>
    <row r="3538" spans="1:26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</row>
    <row r="3539" spans="1:26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</row>
    <row r="3540" spans="1:26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</row>
    <row r="3541" spans="1:26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</row>
    <row r="3542" spans="1:26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</row>
    <row r="3543" spans="1:26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</row>
    <row r="3544" spans="1:26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</row>
    <row r="3545" spans="1:26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</row>
    <row r="3546" spans="1:26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</row>
    <row r="3547" spans="1:26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</row>
    <row r="3548" spans="1:26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</row>
    <row r="3549" spans="1:26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</row>
    <row r="3550" spans="1:26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</row>
    <row r="3551" spans="1:26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</row>
    <row r="3552" spans="1:26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</row>
    <row r="3553" spans="1:26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</row>
    <row r="3554" spans="1:26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</row>
    <row r="3555" spans="1:26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</row>
    <row r="3556" spans="1:26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</row>
    <row r="3557" spans="1:26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</row>
    <row r="3558" spans="1:26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</row>
    <row r="3559" spans="1:26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</row>
    <row r="3560" spans="1:26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</row>
    <row r="3561" spans="1:26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</row>
    <row r="3562" spans="1:26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</row>
    <row r="3563" spans="1:26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</row>
    <row r="3564" spans="1:26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</row>
    <row r="3565" spans="1:26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</row>
    <row r="3566" spans="1:26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</row>
    <row r="3567" spans="1:26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</row>
    <row r="3568" spans="1:26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</row>
    <row r="3569" spans="1:26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</row>
    <row r="3570" spans="1:26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</row>
    <row r="3571" spans="1:26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</row>
    <row r="3572" spans="1:26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</row>
    <row r="3573" spans="1:26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</row>
    <row r="3574" spans="1:26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</row>
    <row r="3575" spans="1:26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</row>
    <row r="3576" spans="1:26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</row>
    <row r="3577" spans="1:26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</row>
    <row r="3578" spans="1:26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</row>
    <row r="3579" spans="1:26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</row>
    <row r="3580" spans="1:26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</row>
    <row r="3581" spans="1:26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</row>
    <row r="3582" spans="1:26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</row>
    <row r="3583" spans="1:26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</row>
    <row r="3584" spans="1:26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</row>
    <row r="3585" spans="1:26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</row>
    <row r="3586" spans="1:26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</row>
    <row r="3587" spans="1:26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</row>
    <row r="3588" spans="1:26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</row>
    <row r="3589" spans="1:26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</row>
    <row r="3590" spans="1:26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</row>
    <row r="3591" spans="1:26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</row>
    <row r="3592" spans="1:26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</row>
    <row r="3593" spans="1:26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</row>
    <row r="3594" spans="1:26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</row>
    <row r="3595" spans="1:26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</row>
    <row r="3596" spans="1:26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</row>
    <row r="3597" spans="1:26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</row>
    <row r="3598" spans="1:26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</row>
    <row r="3599" spans="1:26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</row>
    <row r="3600" spans="1:26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</row>
    <row r="3601" spans="1:26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</row>
    <row r="3602" spans="1:26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</row>
    <row r="3603" spans="1:26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</row>
    <row r="3604" spans="1:26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</row>
    <row r="3605" spans="1:26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</row>
    <row r="3606" spans="1:26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</row>
    <row r="3607" spans="1:26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</row>
    <row r="3608" spans="1:26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</row>
    <row r="3609" spans="1:26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</row>
    <row r="3610" spans="1:26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</row>
    <row r="3611" spans="1:26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</row>
    <row r="3612" spans="1:26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</row>
    <row r="3613" spans="1:26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</row>
    <row r="3614" spans="1:26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</row>
    <row r="3615" spans="1:26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</row>
    <row r="3616" spans="1:26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</row>
    <row r="3617" spans="1:26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</row>
    <row r="3618" spans="1:26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</row>
    <row r="3619" spans="1:26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</row>
    <row r="3620" spans="1:26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</row>
    <row r="3621" spans="1:26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</row>
    <row r="3622" spans="1:26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</row>
    <row r="3623" spans="1:26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</row>
    <row r="3624" spans="1:26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</row>
    <row r="3625" spans="1:26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</row>
    <row r="3626" spans="1:26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</row>
    <row r="3627" spans="1:26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</row>
    <row r="3628" spans="1:26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</row>
    <row r="3629" spans="1:26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</row>
    <row r="3630" spans="1:26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</row>
    <row r="3631" spans="1:26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</row>
    <row r="3632" spans="1:26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</row>
    <row r="3633" spans="1:26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</row>
    <row r="3634" spans="1:26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</row>
    <row r="3635" spans="1:26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</row>
    <row r="3636" spans="1:26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</row>
    <row r="3637" spans="1:26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</row>
    <row r="3638" spans="1:26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</row>
    <row r="3639" spans="1:26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</row>
    <row r="3640" spans="1:26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</row>
    <row r="3641" spans="1:26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</row>
    <row r="3642" spans="1:26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</row>
    <row r="3643" spans="1:26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</row>
    <row r="3644" spans="1:26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</row>
    <row r="3645" spans="1:26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</row>
    <row r="3646" spans="1:26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</row>
    <row r="3647" spans="1:26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</row>
    <row r="3648" spans="1:26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</row>
    <row r="3649" spans="1:26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</row>
    <row r="3650" spans="1:26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</row>
    <row r="3651" spans="1:26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</row>
    <row r="3652" spans="1:26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</row>
    <row r="3653" spans="1:26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</row>
    <row r="3654" spans="1:26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</row>
    <row r="3655" spans="1:26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</row>
    <row r="3656" spans="1:26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</row>
    <row r="3657" spans="1:26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</row>
    <row r="3658" spans="1:26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</row>
    <row r="3659" spans="1:26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</row>
    <row r="3660" spans="1:26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</row>
    <row r="3661" spans="1:26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</row>
    <row r="3662" spans="1:26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</row>
    <row r="3663" spans="1:26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</row>
    <row r="3664" spans="1:26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</row>
    <row r="3665" spans="1:26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</row>
    <row r="3666" spans="1:26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</row>
    <row r="3667" spans="1:26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</row>
    <row r="3668" spans="1:26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</row>
    <row r="3669" spans="1:26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</row>
    <row r="3670" spans="1:26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</row>
    <row r="3671" spans="1:26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</row>
    <row r="3672" spans="1:26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</row>
    <row r="3673" spans="1:26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</row>
    <row r="3674" spans="1:26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</row>
    <row r="3675" spans="1:26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</row>
    <row r="3676" spans="1:26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</row>
    <row r="3677" spans="1:26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</row>
    <row r="3678" spans="1:26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</row>
    <row r="3679" spans="1:26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</row>
    <row r="3680" spans="1:26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</row>
    <row r="3681" spans="1:26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</row>
    <row r="3682" spans="1:26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</row>
    <row r="3683" spans="1:26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</row>
    <row r="3684" spans="1:26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</row>
    <row r="3685" spans="1:26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</row>
    <row r="3686" spans="1:26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</row>
    <row r="3687" spans="1:26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</row>
    <row r="3688" spans="1:26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</row>
    <row r="3689" spans="1:26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</row>
    <row r="3690" spans="1:26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</row>
    <row r="3691" spans="1:26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</row>
    <row r="3692" spans="1:26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</row>
    <row r="3693" spans="1:26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</row>
    <row r="3694" spans="1:26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</row>
    <row r="3695" spans="1:26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</row>
    <row r="3696" spans="1:26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</row>
    <row r="3697" spans="1:26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</row>
    <row r="3698" spans="1:26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</row>
    <row r="3699" spans="1:26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</row>
    <row r="3700" spans="1:26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</row>
    <row r="3701" spans="1:26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</row>
    <row r="3702" spans="1:26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</row>
    <row r="3703" spans="1:26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</row>
    <row r="3704" spans="1:26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</row>
    <row r="3705" spans="1:26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</row>
    <row r="3706" spans="1:26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</row>
    <row r="3707" spans="1:26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</row>
    <row r="3708" spans="1:26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</row>
    <row r="3709" spans="1:26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</row>
    <row r="3710" spans="1:26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</row>
    <row r="3711" spans="1:26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</row>
    <row r="3712" spans="1:26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</row>
    <row r="3713" spans="1:26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</row>
    <row r="3714" spans="1:26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</row>
    <row r="3715" spans="1:26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</row>
    <row r="3716" spans="1:26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</row>
    <row r="3717" spans="1:26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</row>
    <row r="3718" spans="1:26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</row>
    <row r="3719" spans="1:26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</row>
    <row r="3720" spans="1:26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</row>
    <row r="3721" spans="1:26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</row>
    <row r="3722" spans="1:26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</row>
    <row r="3723" spans="1:26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</row>
    <row r="3724" spans="1:26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</row>
    <row r="3725" spans="1:26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</row>
    <row r="3726" spans="1:26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</row>
    <row r="3727" spans="1:26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</row>
    <row r="3728" spans="1:26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</row>
    <row r="3729" spans="1:26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</row>
    <row r="3730" spans="1:26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</row>
    <row r="3731" spans="1:26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</row>
    <row r="3732" spans="1:26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</row>
    <row r="3733" spans="1:26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</row>
    <row r="3734" spans="1:26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</row>
    <row r="3735" spans="1:26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</row>
    <row r="3736" spans="1:26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</row>
    <row r="3737" spans="1:26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</row>
    <row r="3738" spans="1:26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</row>
    <row r="3739" spans="1:26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</row>
    <row r="3740" spans="1:26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</row>
    <row r="3741" spans="1:26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</row>
    <row r="3742" spans="1:26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</row>
    <row r="3743" spans="1:26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</row>
    <row r="3744" spans="1:26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</row>
    <row r="3745" spans="1:26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</row>
    <row r="3746" spans="1:26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</row>
    <row r="3747" spans="1:26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</row>
    <row r="3748" spans="1:26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</row>
    <row r="3749" spans="1:26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</row>
    <row r="3750" spans="1:26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</row>
    <row r="3751" spans="1:26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</row>
    <row r="3752" spans="1:26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</row>
    <row r="3753" spans="1:26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</row>
    <row r="3754" spans="1:26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</row>
    <row r="3755" spans="1:26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</row>
    <row r="3756" spans="1:26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</row>
    <row r="3757" spans="1:26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</row>
    <row r="3758" spans="1:26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</row>
    <row r="3759" spans="1:26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</row>
    <row r="3760" spans="1:26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</row>
    <row r="3761" spans="1:26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</row>
    <row r="3762" spans="1:26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</row>
    <row r="3763" spans="1:26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</row>
    <row r="3764" spans="1:26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</row>
    <row r="3765" spans="1:26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</row>
    <row r="3766" spans="1:26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</row>
    <row r="3767" spans="1:26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</row>
    <row r="3768" spans="1:26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</row>
    <row r="3769" spans="1:26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</row>
    <row r="3770" spans="1:26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</row>
    <row r="3771" spans="1:26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</row>
    <row r="3772" spans="1:26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</row>
    <row r="3773" spans="1:26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</row>
    <row r="3774" spans="1:26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</row>
    <row r="3775" spans="1:26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</row>
    <row r="3776" spans="1:26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</row>
    <row r="3777" spans="1:26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</row>
    <row r="3778" spans="1:26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</row>
    <row r="3779" spans="1:26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</row>
    <row r="3780" spans="1:26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</row>
    <row r="3781" spans="1:26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</row>
    <row r="3782" spans="1:26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</row>
    <row r="3783" spans="1:26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</row>
    <row r="3784" spans="1:26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</row>
    <row r="3785" spans="1:26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</row>
    <row r="3786" spans="1:26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</row>
    <row r="3787" spans="1:26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</row>
    <row r="3788" spans="1:26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</row>
    <row r="3789" spans="1:26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</row>
    <row r="3790" spans="1:26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</row>
    <row r="3791" spans="1:26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</row>
    <row r="3792" spans="1:26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</row>
    <row r="3793" spans="1:26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</row>
    <row r="3794" spans="1:26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</row>
    <row r="3795" spans="1:26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</row>
    <row r="3796" spans="1:26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</row>
    <row r="3797" spans="1:26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</row>
    <row r="3798" spans="1:26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</row>
    <row r="3799" spans="1:26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</row>
    <row r="3800" spans="1:26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</row>
    <row r="3801" spans="1:26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</row>
    <row r="3802" spans="1:26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</row>
    <row r="3803" spans="1:26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</row>
    <row r="3804" spans="1:26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</row>
    <row r="3805" spans="1:26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</row>
    <row r="3806" spans="1:26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</row>
    <row r="3807" spans="1:26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</row>
    <row r="3808" spans="1:26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</row>
    <row r="3809" spans="1:26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</row>
    <row r="3810" spans="1:26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</row>
    <row r="3811" spans="1:26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</row>
    <row r="3812" spans="1:26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</row>
    <row r="3813" spans="1:26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</row>
    <row r="3814" spans="1:26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</row>
    <row r="3815" spans="1:26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</row>
    <row r="3816" spans="1:26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</row>
    <row r="3817" spans="1:26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</row>
    <row r="3818" spans="1:26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</row>
    <row r="3819" spans="1:26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</row>
    <row r="3820" spans="1:26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</row>
    <row r="3821" spans="1:26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</row>
    <row r="3822" spans="1:26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</row>
    <row r="3823" spans="1:26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</row>
    <row r="3824" spans="1:26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</row>
    <row r="3825" spans="1:26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</row>
    <row r="3826" spans="1:26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</row>
    <row r="3827" spans="1:26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</row>
    <row r="3828" spans="1:26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</row>
    <row r="3829" spans="1:26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</row>
    <row r="3830" spans="1:26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</row>
    <row r="3831" spans="1:26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</row>
    <row r="3832" spans="1:26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</row>
    <row r="3833" spans="1:26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</row>
    <row r="3834" spans="1:26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</row>
    <row r="3835" spans="1:26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</row>
    <row r="3836" spans="1:26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</row>
    <row r="3837" spans="1:26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</row>
    <row r="3838" spans="1:26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</row>
    <row r="3839" spans="1:26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</row>
    <row r="3840" spans="1:26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</row>
    <row r="3841" spans="1:26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</row>
    <row r="3842" spans="1:26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</row>
    <row r="3843" spans="1:26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</row>
    <row r="3844" spans="1:26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</row>
    <row r="3845" spans="1:26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</row>
    <row r="3846" spans="1:26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</row>
    <row r="3847" spans="1:26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</row>
    <row r="3848" spans="1:26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</row>
    <row r="3849" spans="1:26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</row>
    <row r="3850" spans="1:26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</row>
    <row r="3851" spans="1:26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</row>
    <row r="3852" spans="1:26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</row>
    <row r="3853" spans="1:26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</row>
    <row r="3854" spans="1:26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</row>
    <row r="3855" spans="1:26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</row>
    <row r="3856" spans="1:26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</row>
    <row r="3857" spans="1:26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</row>
    <row r="3858" spans="1:26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</row>
    <row r="3859" spans="1:26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</row>
    <row r="3860" spans="1:26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</row>
    <row r="3861" spans="1:26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</row>
    <row r="3862" spans="1:26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</row>
    <row r="3863" spans="1:26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</row>
    <row r="3864" spans="1:26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</row>
    <row r="3865" spans="1:26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</row>
    <row r="3866" spans="1:26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</row>
    <row r="3867" spans="1:26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</row>
    <row r="3868" spans="1:26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</row>
    <row r="3869" spans="1:26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</row>
    <row r="3870" spans="1:26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</row>
    <row r="3871" spans="1:26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</row>
    <row r="3872" spans="1:26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</row>
    <row r="3873" spans="1:26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</row>
    <row r="3874" spans="1:26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</row>
    <row r="3875" spans="1:26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</row>
    <row r="3876" spans="1:26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</row>
    <row r="3877" spans="1:26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</row>
    <row r="3878" spans="1:26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</row>
    <row r="3879" spans="1:26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</row>
    <row r="3880" spans="1:26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</row>
    <row r="3881" spans="1:26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</row>
    <row r="3882" spans="1:26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</row>
    <row r="3883" spans="1:26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</row>
    <row r="3884" spans="1:26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</row>
    <row r="3885" spans="1:26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</row>
    <row r="3886" spans="1:26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</row>
    <row r="3887" spans="1:26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</row>
    <row r="3888" spans="1:26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</row>
    <row r="3889" spans="1:26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</row>
    <row r="3890" spans="1:26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</row>
    <row r="3891" spans="1:26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</row>
    <row r="3892" spans="1:26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</row>
    <row r="3893" spans="1:26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</row>
    <row r="3894" spans="1:26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</row>
    <row r="3895" spans="1:26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</row>
    <row r="3896" spans="1:26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</row>
    <row r="3897" spans="1:26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</row>
    <row r="3898" spans="1:26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</row>
    <row r="3899" spans="1:26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</row>
    <row r="3900" spans="1:26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</row>
    <row r="3901" spans="1:26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</row>
    <row r="3902" spans="1:26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</row>
    <row r="3903" spans="1:26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</row>
    <row r="3904" spans="1:26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</row>
    <row r="3905" spans="1:26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</row>
    <row r="3906" spans="1:26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</row>
    <row r="3907" spans="1:26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</row>
    <row r="3908" spans="1:26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</row>
    <row r="3909" spans="1:26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</row>
    <row r="3910" spans="1:26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</row>
    <row r="3911" spans="1:26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</row>
    <row r="3912" spans="1:26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</row>
    <row r="3913" spans="1:26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</row>
    <row r="3914" spans="1:26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</row>
    <row r="3915" spans="1:26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</row>
    <row r="3916" spans="1:26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</row>
    <row r="3917" spans="1:26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</row>
    <row r="3918" spans="1:26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</row>
    <row r="3919" spans="1:26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</row>
    <row r="3920" spans="1:26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</row>
    <row r="3921" spans="1:26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</row>
    <row r="3922" spans="1:26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</row>
    <row r="3923" spans="1:26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</row>
    <row r="3924" spans="1:26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</row>
    <row r="3925" spans="1:26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</row>
    <row r="3926" spans="1:26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</row>
    <row r="3927" spans="1:26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</row>
    <row r="3928" spans="1:26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</row>
    <row r="3929" spans="1:26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</row>
    <row r="3930" spans="1:26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</row>
    <row r="3931" spans="1:26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</row>
    <row r="3932" spans="1:26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</row>
    <row r="3933" spans="1:26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</row>
    <row r="3934" spans="1:26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</row>
    <row r="3935" spans="1:26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</row>
    <row r="3936" spans="1:26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</row>
    <row r="3937" spans="1:26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</row>
    <row r="3938" spans="1:26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</row>
    <row r="3939" spans="1:26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</row>
    <row r="3940" spans="1:26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</row>
    <row r="3941" spans="1:26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</row>
    <row r="3942" spans="1:26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</row>
    <row r="3943" spans="1:26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</row>
    <row r="3944" spans="1:26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</row>
    <row r="3945" spans="1:26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</row>
    <row r="3946" spans="1:26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</row>
    <row r="3947" spans="1:26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</row>
    <row r="3948" spans="1:26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</row>
    <row r="3949" spans="1:26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</row>
    <row r="3950" spans="1:26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</row>
    <row r="3951" spans="1:26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</row>
    <row r="3952" spans="1:26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</row>
    <row r="3953" spans="1:26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</row>
    <row r="3954" spans="1:26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</row>
    <row r="3955" spans="1:26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</row>
    <row r="3956" spans="1:26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</row>
    <row r="3957" spans="1:26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</row>
    <row r="3958" spans="1:26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</row>
    <row r="3959" spans="1:26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</row>
    <row r="3960" spans="1:26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</row>
    <row r="3961" spans="1:26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</row>
    <row r="3962" spans="1:26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</row>
    <row r="3963" spans="1:26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</row>
    <row r="3964" spans="1:26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</row>
    <row r="3965" spans="1:26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</row>
    <row r="3966" spans="1:26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</row>
    <row r="3967" spans="1:26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</row>
    <row r="3968" spans="1:26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</row>
    <row r="3969" spans="1:26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</row>
    <row r="3970" spans="1:26">
      <c r="A3970" s="9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</row>
    <row r="3971" spans="1:26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</row>
    <row r="3972" spans="1:26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</row>
    <row r="3973" spans="1:26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</row>
    <row r="3974" spans="1:26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</row>
    <row r="3975" spans="1:26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</row>
    <row r="3976" spans="1:26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</row>
    <row r="3977" spans="1:26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</row>
    <row r="3978" spans="1:26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</row>
    <row r="3979" spans="1:26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</row>
    <row r="3980" spans="1:26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</row>
    <row r="3981" spans="1:26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</row>
    <row r="3982" spans="1:26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</row>
    <row r="3983" spans="1:26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</row>
    <row r="3984" spans="1:26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</row>
    <row r="3985" spans="1:26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</row>
    <row r="3986" spans="1:26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</row>
    <row r="3987" spans="1:26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</row>
    <row r="3988" spans="1:26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</row>
    <row r="3989" spans="1:26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</row>
    <row r="3990" spans="1:26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</row>
    <row r="3991" spans="1:26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</row>
    <row r="3992" spans="1:26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</row>
    <row r="3993" spans="1:26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</row>
    <row r="3994" spans="1:26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</row>
    <row r="3995" spans="1:26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</row>
    <row r="3996" spans="1:26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</row>
    <row r="3997" spans="1:26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</row>
    <row r="3998" spans="1:26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</row>
    <row r="3999" spans="1:26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</row>
    <row r="4000" spans="1:26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</row>
    <row r="4001" spans="1:26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</row>
    <row r="4002" spans="1:26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</row>
    <row r="4003" spans="1:26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</row>
    <row r="4004" spans="1:26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</row>
    <row r="4005" spans="1:26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</row>
    <row r="4006" spans="1:26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</row>
    <row r="4007" spans="1:26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</row>
    <row r="4008" spans="1:26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</row>
    <row r="4009" spans="1:26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</row>
    <row r="4010" spans="1:26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</row>
    <row r="4011" spans="1:26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</row>
    <row r="4012" spans="1:26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</row>
    <row r="4013" spans="1:26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</row>
    <row r="4014" spans="1:26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</row>
    <row r="4015" spans="1:26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</row>
    <row r="4016" spans="1:26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</row>
    <row r="4017" spans="1:26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</row>
    <row r="4018" spans="1:26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</row>
    <row r="4019" spans="1:26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</row>
    <row r="4020" spans="1:26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</row>
    <row r="4021" spans="1:26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</row>
    <row r="4022" spans="1:26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</row>
    <row r="4023" spans="1:26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</row>
    <row r="4024" spans="1:26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</row>
    <row r="4025" spans="1:26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</row>
    <row r="4026" spans="1:26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</row>
    <row r="4027" spans="1:26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</row>
    <row r="4028" spans="1:26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</row>
    <row r="4029" spans="1:26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</row>
    <row r="4030" spans="1:26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</row>
    <row r="4031" spans="1:26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</row>
    <row r="4032" spans="1:26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</row>
    <row r="4033" spans="1:26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</row>
    <row r="4034" spans="1:26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</row>
    <row r="4035" spans="1:26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</row>
    <row r="4036" spans="1:26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</row>
    <row r="4037" spans="1:26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</row>
    <row r="4038" spans="1:26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</row>
    <row r="4039" spans="1:26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</row>
    <row r="4040" spans="1:26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</row>
    <row r="4041" spans="1:26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</row>
    <row r="4042" spans="1:26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</row>
    <row r="4043" spans="1:26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</row>
    <row r="4044" spans="1:26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</row>
    <row r="4045" spans="1:26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</row>
    <row r="4046" spans="1:26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</row>
    <row r="4047" spans="1:26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</row>
    <row r="4048" spans="1:26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</row>
    <row r="4049" spans="1:26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</row>
    <row r="4050" spans="1:26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</row>
    <row r="4051" spans="1:26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</row>
    <row r="4052" spans="1:26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</row>
    <row r="4053" spans="1:26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</row>
    <row r="4054" spans="1:26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</row>
    <row r="4055" spans="1:26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</row>
    <row r="4056" spans="1:26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</row>
    <row r="4057" spans="1:26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</row>
    <row r="4058" spans="1:26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</row>
    <row r="4059" spans="1:26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</row>
    <row r="4060" spans="1:26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</row>
    <row r="4061" spans="1:26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</row>
    <row r="4062" spans="1:26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</row>
    <row r="4063" spans="1:26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</row>
    <row r="4064" spans="1:26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</row>
    <row r="4065" spans="1:26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</row>
    <row r="4066" spans="1:26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</row>
    <row r="4067" spans="1:26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</row>
    <row r="4068" spans="1:26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</row>
    <row r="4069" spans="1:26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</row>
    <row r="4070" spans="1:26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</row>
    <row r="4071" spans="1:26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</row>
    <row r="4072" spans="1:26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</row>
    <row r="4073" spans="1:26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</row>
    <row r="4074" spans="1:26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</row>
    <row r="4075" spans="1:26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</row>
    <row r="4076" spans="1:26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</row>
    <row r="4077" spans="1:26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</row>
    <row r="4078" spans="1:26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</row>
    <row r="4079" spans="1:26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</row>
    <row r="4080" spans="1:26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</row>
    <row r="4081" spans="1:26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</row>
    <row r="4082" spans="1:26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</row>
    <row r="4083" spans="1:26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</row>
    <row r="4084" spans="1:26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</row>
    <row r="4085" spans="1:26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</row>
    <row r="4086" spans="1:26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</row>
    <row r="4087" spans="1:26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</row>
    <row r="4088" spans="1:26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</row>
    <row r="4089" spans="1:26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</row>
    <row r="4090" spans="1:26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</row>
    <row r="4091" spans="1:26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</row>
    <row r="4092" spans="1:26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</row>
    <row r="4093" spans="1:26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</row>
    <row r="4094" spans="1:26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</row>
    <row r="4095" spans="1:26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</row>
    <row r="4096" spans="1:26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</row>
    <row r="4097" spans="1:26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</row>
    <row r="4098" spans="1:26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</row>
    <row r="4099" spans="1:26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</row>
    <row r="4100" spans="1:26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</row>
    <row r="4101" spans="1:26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</row>
    <row r="4102" spans="1:26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</row>
    <row r="4103" spans="1:26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</row>
    <row r="4104" spans="1:26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</row>
    <row r="4105" spans="1:26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</row>
    <row r="4106" spans="1:26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</row>
    <row r="4107" spans="1:26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</row>
    <row r="4108" spans="1:26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</row>
    <row r="4109" spans="1:26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</row>
    <row r="4110" spans="1:26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</row>
    <row r="4111" spans="1:26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</row>
    <row r="4112" spans="1:26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</row>
    <row r="4113" spans="1:26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</row>
    <row r="4114" spans="1:26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</row>
    <row r="4115" spans="1:26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</row>
    <row r="4116" spans="1:26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</row>
    <row r="4117" spans="1:26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</row>
    <row r="4118" spans="1:26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</row>
    <row r="4119" spans="1:26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</row>
    <row r="4120" spans="1:26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</row>
    <row r="4121" spans="1:26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</row>
    <row r="4122" spans="1:26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</row>
    <row r="4123" spans="1:26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</row>
    <row r="4124" spans="1:26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  <c r="U4124" s="7"/>
      <c r="V4124" s="7"/>
      <c r="W4124" s="7"/>
      <c r="X4124" s="7"/>
      <c r="Y4124" s="7"/>
      <c r="Z4124" s="7"/>
    </row>
    <row r="4125" spans="1:26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</row>
    <row r="4126" spans="1:26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  <c r="U4126" s="7"/>
      <c r="V4126" s="7"/>
      <c r="W4126" s="7"/>
      <c r="X4126" s="7"/>
      <c r="Y4126" s="7"/>
      <c r="Z4126" s="7"/>
    </row>
    <row r="4127" spans="1:26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</row>
    <row r="4128" spans="1:26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  <c r="U4128" s="7"/>
      <c r="V4128" s="7"/>
      <c r="W4128" s="7"/>
      <c r="X4128" s="7"/>
      <c r="Y4128" s="7"/>
      <c r="Z4128" s="7"/>
    </row>
    <row r="4129" spans="1:26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  <c r="U4129" s="7"/>
      <c r="V4129" s="7"/>
      <c r="W4129" s="7"/>
      <c r="X4129" s="7"/>
      <c r="Y4129" s="7"/>
      <c r="Z4129" s="7"/>
    </row>
    <row r="4130" spans="1:26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</row>
    <row r="4131" spans="1:26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  <c r="Y4131" s="7"/>
      <c r="Z4131" s="7"/>
    </row>
    <row r="4132" spans="1:26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  <c r="U4132" s="7"/>
      <c r="V4132" s="7"/>
      <c r="W4132" s="7"/>
      <c r="X4132" s="7"/>
      <c r="Y4132" s="7"/>
      <c r="Z4132" s="7"/>
    </row>
    <row r="4133" spans="1:26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</row>
    <row r="4134" spans="1:26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  <c r="U4134" s="7"/>
      <c r="V4134" s="7"/>
      <c r="W4134" s="7"/>
      <c r="X4134" s="7"/>
      <c r="Y4134" s="7"/>
      <c r="Z4134" s="7"/>
    </row>
    <row r="4135" spans="1:26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  <c r="U4135" s="7"/>
      <c r="V4135" s="7"/>
      <c r="W4135" s="7"/>
      <c r="X4135" s="7"/>
      <c r="Y4135" s="7"/>
      <c r="Z4135" s="7"/>
    </row>
    <row r="4136" spans="1:26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  <c r="Y4136" s="7"/>
      <c r="Z4136" s="7"/>
    </row>
    <row r="4137" spans="1:26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  <c r="U4137" s="7"/>
      <c r="V4137" s="7"/>
      <c r="W4137" s="7"/>
      <c r="X4137" s="7"/>
      <c r="Y4137" s="7"/>
      <c r="Z4137" s="7"/>
    </row>
    <row r="4138" spans="1:26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</row>
    <row r="4139" spans="1:26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  <c r="Y4139" s="7"/>
      <c r="Z4139" s="7"/>
    </row>
    <row r="4140" spans="1:26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  <c r="Y4140" s="7"/>
      <c r="Z4140" s="7"/>
    </row>
    <row r="4141" spans="1:26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</row>
    <row r="4142" spans="1:26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  <c r="U4142" s="7"/>
      <c r="V4142" s="7"/>
      <c r="W4142" s="7"/>
      <c r="X4142" s="7"/>
      <c r="Y4142" s="7"/>
      <c r="Z4142" s="7"/>
    </row>
    <row r="4143" spans="1:26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</row>
    <row r="4144" spans="1:26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  <c r="U4144" s="7"/>
      <c r="V4144" s="7"/>
      <c r="W4144" s="7"/>
      <c r="X4144" s="7"/>
      <c r="Y4144" s="7"/>
      <c r="Z4144" s="7"/>
    </row>
    <row r="4145" spans="1:26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</row>
    <row r="4146" spans="1:26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  <c r="U4146" s="7"/>
      <c r="V4146" s="7"/>
      <c r="W4146" s="7"/>
      <c r="X4146" s="7"/>
      <c r="Y4146" s="7"/>
      <c r="Z4146" s="7"/>
    </row>
    <row r="4147" spans="1:26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  <c r="U4147" s="7"/>
      <c r="V4147" s="7"/>
      <c r="W4147" s="7"/>
      <c r="X4147" s="7"/>
      <c r="Y4147" s="7"/>
      <c r="Z4147" s="7"/>
    </row>
    <row r="4148" spans="1:26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  <c r="U4148" s="7"/>
      <c r="V4148" s="7"/>
      <c r="W4148" s="7"/>
      <c r="X4148" s="7"/>
      <c r="Y4148" s="7"/>
      <c r="Z4148" s="7"/>
    </row>
    <row r="4149" spans="1:26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</row>
    <row r="4150" spans="1:26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  <c r="Y4150" s="7"/>
      <c r="Z4150" s="7"/>
    </row>
    <row r="4151" spans="1:26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</row>
    <row r="4152" spans="1:26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  <c r="U4152" s="7"/>
      <c r="V4152" s="7"/>
      <c r="W4152" s="7"/>
      <c r="X4152" s="7"/>
      <c r="Y4152" s="7"/>
      <c r="Z4152" s="7"/>
    </row>
    <row r="4153" spans="1:26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</row>
    <row r="4154" spans="1:26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  <c r="Y4154" s="7"/>
      <c r="Z4154" s="7"/>
    </row>
    <row r="4155" spans="1:26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</row>
    <row r="4156" spans="1:26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  <c r="Y4156" s="7"/>
      <c r="Z4156" s="7"/>
    </row>
    <row r="4157" spans="1:26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</row>
    <row r="4158" spans="1:26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  <c r="Y4158" s="7"/>
      <c r="Z4158" s="7"/>
    </row>
    <row r="4159" spans="1:26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  <c r="U4159" s="7"/>
      <c r="V4159" s="7"/>
      <c r="W4159" s="7"/>
      <c r="X4159" s="7"/>
      <c r="Y4159" s="7"/>
      <c r="Z4159" s="7"/>
    </row>
    <row r="4160" spans="1:26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  <c r="U4160" s="7"/>
      <c r="V4160" s="7"/>
      <c r="W4160" s="7"/>
      <c r="X4160" s="7"/>
      <c r="Y4160" s="7"/>
      <c r="Z4160" s="7"/>
    </row>
    <row r="4161" spans="1:26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</row>
    <row r="4162" spans="1:26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  <c r="Y4162" s="7"/>
      <c r="Z4162" s="7"/>
    </row>
    <row r="4163" spans="1:26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</row>
    <row r="4164" spans="1:26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  <c r="U4164" s="7"/>
      <c r="V4164" s="7"/>
      <c r="W4164" s="7"/>
      <c r="X4164" s="7"/>
      <c r="Y4164" s="7"/>
      <c r="Z4164" s="7"/>
    </row>
    <row r="4165" spans="1:26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</row>
    <row r="4166" spans="1:26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  <c r="Y4166" s="7"/>
      <c r="Z4166" s="7"/>
    </row>
    <row r="4167" spans="1:26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</row>
    <row r="4168" spans="1:26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  <c r="Y4168" s="7"/>
      <c r="Z4168" s="7"/>
    </row>
    <row r="4169" spans="1:26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</row>
    <row r="4170" spans="1:26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  <c r="U4170" s="7"/>
      <c r="V4170" s="7"/>
      <c r="W4170" s="7"/>
      <c r="X4170" s="7"/>
      <c r="Y4170" s="7"/>
      <c r="Z4170" s="7"/>
    </row>
    <row r="4171" spans="1:26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</row>
    <row r="4172" spans="1:26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7"/>
      <c r="V4172" s="7"/>
      <c r="W4172" s="7"/>
      <c r="X4172" s="7"/>
      <c r="Y4172" s="7"/>
      <c r="Z4172" s="7"/>
    </row>
    <row r="4173" spans="1:26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  <c r="U4173" s="7"/>
      <c r="V4173" s="7"/>
      <c r="W4173" s="7"/>
      <c r="X4173" s="7"/>
      <c r="Y4173" s="7"/>
      <c r="Z4173" s="7"/>
    </row>
    <row r="4174" spans="1:26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  <c r="U4174" s="7"/>
      <c r="V4174" s="7"/>
      <c r="W4174" s="7"/>
      <c r="X4174" s="7"/>
      <c r="Y4174" s="7"/>
      <c r="Z4174" s="7"/>
    </row>
    <row r="4175" spans="1:26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  <c r="U4175" s="7"/>
      <c r="V4175" s="7"/>
      <c r="W4175" s="7"/>
      <c r="X4175" s="7"/>
      <c r="Y4175" s="7"/>
      <c r="Z4175" s="7"/>
    </row>
    <row r="4176" spans="1:26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</row>
    <row r="4177" spans="1:26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  <c r="U4177" s="7"/>
      <c r="V4177" s="7"/>
      <c r="W4177" s="7"/>
      <c r="X4177" s="7"/>
      <c r="Y4177" s="7"/>
      <c r="Z4177" s="7"/>
    </row>
    <row r="4178" spans="1:26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  <c r="U4178" s="7"/>
      <c r="V4178" s="7"/>
      <c r="W4178" s="7"/>
      <c r="X4178" s="7"/>
      <c r="Y4178" s="7"/>
      <c r="Z4178" s="7"/>
    </row>
    <row r="4179" spans="1:26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</row>
    <row r="4180" spans="1:26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  <c r="U4180" s="7"/>
      <c r="V4180" s="7"/>
      <c r="W4180" s="7"/>
      <c r="X4180" s="7"/>
      <c r="Y4180" s="7"/>
      <c r="Z4180" s="7"/>
    </row>
    <row r="4181" spans="1:26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</row>
    <row r="4182" spans="1:26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  <c r="U4182" s="7"/>
      <c r="V4182" s="7"/>
      <c r="W4182" s="7"/>
      <c r="X4182" s="7"/>
      <c r="Y4182" s="7"/>
      <c r="Z4182" s="7"/>
    </row>
    <row r="4183" spans="1:26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</row>
    <row r="4184" spans="1:26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  <c r="U4184" s="7"/>
      <c r="V4184" s="7"/>
      <c r="W4184" s="7"/>
      <c r="X4184" s="7"/>
      <c r="Y4184" s="7"/>
      <c r="Z4184" s="7"/>
    </row>
    <row r="4185" spans="1:26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  <c r="Y4185" s="7"/>
      <c r="Z4185" s="7"/>
    </row>
    <row r="4186" spans="1:26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  <c r="Y4186" s="7"/>
      <c r="Z4186" s="7"/>
    </row>
    <row r="4187" spans="1:26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</row>
    <row r="4188" spans="1:26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  <c r="Y4188" s="7"/>
      <c r="Z4188" s="7"/>
    </row>
    <row r="4189" spans="1:26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  <c r="U4189" s="7"/>
      <c r="V4189" s="7"/>
      <c r="W4189" s="7"/>
      <c r="X4189" s="7"/>
      <c r="Y4189" s="7"/>
      <c r="Z4189" s="7"/>
    </row>
    <row r="4190" spans="1:26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</row>
    <row r="4191" spans="1:26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  <c r="U4191" s="7"/>
      <c r="V4191" s="7"/>
      <c r="W4191" s="7"/>
      <c r="X4191" s="7"/>
      <c r="Y4191" s="7"/>
      <c r="Z4191" s="7"/>
    </row>
    <row r="4192" spans="1:26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</row>
    <row r="4193" spans="1:26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  <c r="Y4193" s="7"/>
      <c r="Z4193" s="7"/>
    </row>
    <row r="4194" spans="1:26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</row>
    <row r="4195" spans="1:26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  <c r="U4195" s="7"/>
      <c r="V4195" s="7"/>
      <c r="W4195" s="7"/>
      <c r="X4195" s="7"/>
      <c r="Y4195" s="7"/>
      <c r="Z4195" s="7"/>
    </row>
    <row r="4196" spans="1:26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</row>
    <row r="4197" spans="1:26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  <c r="Y4197" s="7"/>
      <c r="Z4197" s="7"/>
    </row>
    <row r="4198" spans="1:26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</row>
    <row r="4199" spans="1:26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  <c r="U4199" s="7"/>
      <c r="V4199" s="7"/>
      <c r="W4199" s="7"/>
      <c r="X4199" s="7"/>
      <c r="Y4199" s="7"/>
      <c r="Z4199" s="7"/>
    </row>
    <row r="4200" spans="1:26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</row>
    <row r="4201" spans="1:26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  <c r="Y4201" s="7"/>
      <c r="Z4201" s="7"/>
    </row>
    <row r="4202" spans="1:26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</row>
    <row r="4203" spans="1:26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  <c r="U4203" s="7"/>
      <c r="V4203" s="7"/>
      <c r="W4203" s="7"/>
      <c r="X4203" s="7"/>
      <c r="Y4203" s="7"/>
      <c r="Z4203" s="7"/>
    </row>
    <row r="4204" spans="1:26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</row>
    <row r="4205" spans="1:26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  <c r="U4205" s="7"/>
      <c r="V4205" s="7"/>
      <c r="W4205" s="7"/>
      <c r="X4205" s="7"/>
      <c r="Y4205" s="7"/>
      <c r="Z4205" s="7"/>
    </row>
    <row r="4206" spans="1:26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</row>
    <row r="4207" spans="1:26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  <c r="U4207" s="7"/>
      <c r="V4207" s="7"/>
      <c r="W4207" s="7"/>
      <c r="X4207" s="7"/>
      <c r="Y4207" s="7"/>
      <c r="Z4207" s="7"/>
    </row>
    <row r="4208" spans="1:26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</row>
    <row r="4209" spans="1:26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  <c r="Y4209" s="7"/>
      <c r="Z4209" s="7"/>
    </row>
    <row r="4210" spans="1:26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</row>
    <row r="4211" spans="1:26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  <c r="U4211" s="7"/>
      <c r="V4211" s="7"/>
      <c r="W4211" s="7"/>
      <c r="X4211" s="7"/>
      <c r="Y4211" s="7"/>
      <c r="Z4211" s="7"/>
    </row>
    <row r="4212" spans="1:26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</row>
    <row r="4213" spans="1:26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  <c r="Y4213" s="7"/>
      <c r="Z4213" s="7"/>
    </row>
    <row r="4214" spans="1:26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  <c r="Y4214" s="7"/>
      <c r="Z4214" s="7"/>
    </row>
    <row r="4215" spans="1:26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  <c r="U4215" s="7"/>
      <c r="V4215" s="7"/>
      <c r="W4215" s="7"/>
      <c r="X4215" s="7"/>
      <c r="Y4215" s="7"/>
      <c r="Z4215" s="7"/>
    </row>
    <row r="4216" spans="1:26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</row>
    <row r="4217" spans="1:26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  <c r="U4217" s="7"/>
      <c r="V4217" s="7"/>
      <c r="W4217" s="7"/>
      <c r="X4217" s="7"/>
      <c r="Y4217" s="7"/>
      <c r="Z4217" s="7"/>
    </row>
    <row r="4218" spans="1:26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</row>
    <row r="4219" spans="1:26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7"/>
      <c r="V4219" s="7"/>
      <c r="W4219" s="7"/>
      <c r="X4219" s="7"/>
      <c r="Y4219" s="7"/>
      <c r="Z4219" s="7"/>
    </row>
    <row r="4220" spans="1:26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</row>
    <row r="4221" spans="1:26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7"/>
      <c r="V4221" s="7"/>
      <c r="W4221" s="7"/>
      <c r="X4221" s="7"/>
      <c r="Y4221" s="7"/>
      <c r="Z4221" s="7"/>
    </row>
    <row r="4222" spans="1:26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  <c r="Y4222" s="7"/>
      <c r="Z4222" s="7"/>
    </row>
    <row r="4223" spans="1:26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</row>
    <row r="4224" spans="1:26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  <c r="Y4224" s="7"/>
      <c r="Z4224" s="7"/>
    </row>
    <row r="4225" spans="1:26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7"/>
      <c r="V4225" s="7"/>
      <c r="W4225" s="7"/>
      <c r="X4225" s="7"/>
      <c r="Y4225" s="7"/>
      <c r="Z4225" s="7"/>
    </row>
    <row r="4226" spans="1:26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  <c r="Y4226" s="7"/>
      <c r="Z4226" s="7"/>
    </row>
    <row r="4227" spans="1:26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  <c r="Y4227" s="7"/>
      <c r="Z4227" s="7"/>
    </row>
    <row r="4228" spans="1:26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  <c r="Y4228" s="7"/>
      <c r="Z4228" s="7"/>
    </row>
    <row r="4229" spans="1:26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  <c r="Y4229" s="7"/>
      <c r="Z4229" s="7"/>
    </row>
    <row r="4230" spans="1:26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  <c r="Y4230" s="7"/>
      <c r="Z4230" s="7"/>
    </row>
    <row r="4231" spans="1:26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  <c r="U4231" s="7"/>
      <c r="V4231" s="7"/>
      <c r="W4231" s="7"/>
      <c r="X4231" s="7"/>
      <c r="Y4231" s="7"/>
      <c r="Z4231" s="7"/>
    </row>
    <row r="4232" spans="1:26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  <c r="Y4232" s="7"/>
      <c r="Z4232" s="7"/>
    </row>
    <row r="4233" spans="1:26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  <c r="U4233" s="7"/>
      <c r="V4233" s="7"/>
      <c r="W4233" s="7"/>
      <c r="X4233" s="7"/>
      <c r="Y4233" s="7"/>
      <c r="Z4233" s="7"/>
    </row>
    <row r="4234" spans="1:26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</row>
    <row r="4235" spans="1:26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</row>
    <row r="4236" spans="1:26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</row>
    <row r="4237" spans="1:26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</row>
    <row r="4238" spans="1:26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</row>
    <row r="4239" spans="1:26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</row>
    <row r="4240" spans="1:26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</row>
    <row r="4241" spans="1:26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</row>
    <row r="4242" spans="1:26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</row>
    <row r="4243" spans="1:26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</row>
    <row r="4244" spans="1:26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</row>
    <row r="4245" spans="1:26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</row>
    <row r="4246" spans="1:26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  <c r="U4246" s="7"/>
      <c r="V4246" s="7"/>
      <c r="W4246" s="7"/>
      <c r="X4246" s="7"/>
      <c r="Y4246" s="7"/>
      <c r="Z4246" s="7"/>
    </row>
    <row r="4247" spans="1:26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  <c r="U4247" s="7"/>
      <c r="V4247" s="7"/>
      <c r="W4247" s="7"/>
      <c r="X4247" s="7"/>
      <c r="Y4247" s="7"/>
      <c r="Z4247" s="7"/>
    </row>
    <row r="4248" spans="1:26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  <c r="U4248" s="7"/>
      <c r="V4248" s="7"/>
      <c r="W4248" s="7"/>
      <c r="X4248" s="7"/>
      <c r="Y4248" s="7"/>
      <c r="Z4248" s="7"/>
    </row>
    <row r="4249" spans="1:26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  <c r="U4249" s="7"/>
      <c r="V4249" s="7"/>
      <c r="W4249" s="7"/>
      <c r="X4249" s="7"/>
      <c r="Y4249" s="7"/>
      <c r="Z4249" s="7"/>
    </row>
    <row r="4250" spans="1:26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  <c r="U4250" s="7"/>
      <c r="V4250" s="7"/>
      <c r="W4250" s="7"/>
      <c r="X4250" s="7"/>
      <c r="Y4250" s="7"/>
      <c r="Z4250" s="7"/>
    </row>
    <row r="4251" spans="1:26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  <c r="U4251" s="7"/>
      <c r="V4251" s="7"/>
      <c r="W4251" s="7"/>
      <c r="X4251" s="7"/>
      <c r="Y4251" s="7"/>
      <c r="Z4251" s="7"/>
    </row>
    <row r="4252" spans="1:26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  <c r="Y4252" s="7"/>
      <c r="Z4252" s="7"/>
    </row>
    <row r="4253" spans="1:26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  <c r="U4253" s="7"/>
      <c r="V4253" s="7"/>
      <c r="W4253" s="7"/>
      <c r="X4253" s="7"/>
      <c r="Y4253" s="7"/>
      <c r="Z4253" s="7"/>
    </row>
    <row r="4254" spans="1:26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  <c r="U4254" s="7"/>
      <c r="V4254" s="7"/>
      <c r="W4254" s="7"/>
      <c r="X4254" s="7"/>
      <c r="Y4254" s="7"/>
      <c r="Z4254" s="7"/>
    </row>
    <row r="4255" spans="1:26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</row>
    <row r="4256" spans="1:26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</row>
    <row r="4257" spans="1:26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</row>
    <row r="4258" spans="1:26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</row>
    <row r="4259" spans="1:26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</row>
    <row r="4260" spans="1:26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</row>
    <row r="4261" spans="1:26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</row>
    <row r="4262" spans="1:26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</row>
    <row r="4263" spans="1:26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</row>
    <row r="4264" spans="1:26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</row>
    <row r="4265" spans="1:26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  <c r="U4265" s="7"/>
      <c r="V4265" s="7"/>
      <c r="W4265" s="7"/>
      <c r="X4265" s="7"/>
      <c r="Y4265" s="7"/>
      <c r="Z4265" s="7"/>
    </row>
    <row r="4266" spans="1:26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  <c r="U4266" s="7"/>
      <c r="V4266" s="7"/>
      <c r="W4266" s="7"/>
      <c r="X4266" s="7"/>
      <c r="Y4266" s="7"/>
      <c r="Z4266" s="7"/>
    </row>
    <row r="4267" spans="1:26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  <c r="U4267" s="7"/>
      <c r="V4267" s="7"/>
      <c r="W4267" s="7"/>
      <c r="X4267" s="7"/>
      <c r="Y4267" s="7"/>
      <c r="Z4267" s="7"/>
    </row>
    <row r="4268" spans="1:26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  <c r="U4268" s="7"/>
      <c r="V4268" s="7"/>
      <c r="W4268" s="7"/>
      <c r="X4268" s="7"/>
      <c r="Y4268" s="7"/>
      <c r="Z4268" s="7"/>
    </row>
    <row r="4269" spans="1:26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  <c r="Y4269" s="7"/>
      <c r="Z4269" s="7"/>
    </row>
    <row r="4270" spans="1:26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  <c r="Y4270" s="7"/>
      <c r="Z4270" s="7"/>
    </row>
    <row r="4271" spans="1:26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  <c r="U4271" s="7"/>
      <c r="V4271" s="7"/>
      <c r="W4271" s="7"/>
      <c r="X4271" s="7"/>
      <c r="Y4271" s="7"/>
      <c r="Z4271" s="7"/>
    </row>
    <row r="4272" spans="1:26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  <c r="Y4272" s="7"/>
      <c r="Z4272" s="7"/>
    </row>
    <row r="4273" spans="1:26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  <c r="U4273" s="7"/>
      <c r="V4273" s="7"/>
      <c r="W4273" s="7"/>
      <c r="X4273" s="7"/>
      <c r="Y4273" s="7"/>
      <c r="Z4273" s="7"/>
    </row>
    <row r="4274" spans="1:26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  <c r="U4274" s="7"/>
      <c r="V4274" s="7"/>
      <c r="W4274" s="7"/>
      <c r="X4274" s="7"/>
      <c r="Y4274" s="7"/>
      <c r="Z4274" s="7"/>
    </row>
    <row r="4275" spans="1:26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  <c r="U4275" s="7"/>
      <c r="V4275" s="7"/>
      <c r="W4275" s="7"/>
      <c r="X4275" s="7"/>
      <c r="Y4275" s="7"/>
      <c r="Z4275" s="7"/>
    </row>
    <row r="4276" spans="1:26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  <c r="U4276" s="7"/>
      <c r="V4276" s="7"/>
      <c r="W4276" s="7"/>
      <c r="X4276" s="7"/>
      <c r="Y4276" s="7"/>
      <c r="Z4276" s="7"/>
    </row>
    <row r="4277" spans="1:26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  <c r="U4277" s="7"/>
      <c r="V4277" s="7"/>
      <c r="W4277" s="7"/>
      <c r="X4277" s="7"/>
      <c r="Y4277" s="7"/>
      <c r="Z4277" s="7"/>
    </row>
    <row r="4278" spans="1:26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  <c r="U4278" s="7"/>
      <c r="V4278" s="7"/>
      <c r="W4278" s="7"/>
      <c r="X4278" s="7"/>
      <c r="Y4278" s="7"/>
      <c r="Z4278" s="7"/>
    </row>
    <row r="4279" spans="1:26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  <c r="U4279" s="7"/>
      <c r="V4279" s="7"/>
      <c r="W4279" s="7"/>
      <c r="X4279" s="7"/>
      <c r="Y4279" s="7"/>
      <c r="Z4279" s="7"/>
    </row>
    <row r="4280" spans="1:26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  <c r="U4280" s="7"/>
      <c r="V4280" s="7"/>
      <c r="W4280" s="7"/>
      <c r="X4280" s="7"/>
      <c r="Y4280" s="7"/>
      <c r="Z4280" s="7"/>
    </row>
    <row r="4281" spans="1:26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  <c r="U4281" s="7"/>
      <c r="V4281" s="7"/>
      <c r="W4281" s="7"/>
      <c r="X4281" s="7"/>
      <c r="Y4281" s="7"/>
      <c r="Z4281" s="7"/>
    </row>
    <row r="4282" spans="1:26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  <c r="U4282" s="7"/>
      <c r="V4282" s="7"/>
      <c r="W4282" s="7"/>
      <c r="X4282" s="7"/>
      <c r="Y4282" s="7"/>
      <c r="Z4282" s="7"/>
    </row>
    <row r="4283" spans="1:26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  <c r="U4283" s="7"/>
      <c r="V4283" s="7"/>
      <c r="W4283" s="7"/>
      <c r="X4283" s="7"/>
      <c r="Y4283" s="7"/>
      <c r="Z4283" s="7"/>
    </row>
    <row r="4284" spans="1:26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  <c r="U4284" s="7"/>
      <c r="V4284" s="7"/>
      <c r="W4284" s="7"/>
      <c r="X4284" s="7"/>
      <c r="Y4284" s="7"/>
      <c r="Z4284" s="7"/>
    </row>
    <row r="4285" spans="1:26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  <c r="U4285" s="7"/>
      <c r="V4285" s="7"/>
      <c r="W4285" s="7"/>
      <c r="X4285" s="7"/>
      <c r="Y4285" s="7"/>
      <c r="Z4285" s="7"/>
    </row>
    <row r="4286" spans="1:26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  <c r="U4286" s="7"/>
      <c r="V4286" s="7"/>
      <c r="W4286" s="7"/>
      <c r="X4286" s="7"/>
      <c r="Y4286" s="7"/>
      <c r="Z4286" s="7"/>
    </row>
    <row r="4287" spans="1:26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  <c r="U4287" s="7"/>
      <c r="V4287" s="7"/>
      <c r="W4287" s="7"/>
      <c r="X4287" s="7"/>
      <c r="Y4287" s="7"/>
      <c r="Z4287" s="7"/>
    </row>
    <row r="4288" spans="1:26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  <c r="Y4288" s="7"/>
      <c r="Z4288" s="7"/>
    </row>
    <row r="4289" spans="1:26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</row>
    <row r="4290" spans="1:26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  <c r="U4290" s="7"/>
      <c r="V4290" s="7"/>
      <c r="W4290" s="7"/>
      <c r="X4290" s="7"/>
      <c r="Y4290" s="7"/>
      <c r="Z4290" s="7"/>
    </row>
    <row r="4291" spans="1:26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  <c r="U4291" s="7"/>
      <c r="V4291" s="7"/>
      <c r="W4291" s="7"/>
      <c r="X4291" s="7"/>
      <c r="Y4291" s="7"/>
      <c r="Z4291" s="7"/>
    </row>
    <row r="4292" spans="1:26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  <c r="Y4292" s="7"/>
      <c r="Z4292" s="7"/>
    </row>
    <row r="4293" spans="1:26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  <c r="Y4293" s="7"/>
      <c r="Z4293" s="7"/>
    </row>
    <row r="4294" spans="1:26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  <c r="U4294" s="7"/>
      <c r="V4294" s="7"/>
      <c r="W4294" s="7"/>
      <c r="X4294" s="7"/>
      <c r="Y4294" s="7"/>
      <c r="Z4294" s="7"/>
    </row>
    <row r="4295" spans="1:26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  <c r="Y4295" s="7"/>
      <c r="Z4295" s="7"/>
    </row>
    <row r="4296" spans="1:26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  <c r="Y4296" s="7"/>
      <c r="Z4296" s="7"/>
    </row>
    <row r="4297" spans="1:26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  <c r="Y4297" s="7"/>
      <c r="Z4297" s="7"/>
    </row>
    <row r="4298" spans="1:26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  <c r="Y4298" s="7"/>
      <c r="Z4298" s="7"/>
    </row>
    <row r="4299" spans="1:26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  <c r="Y4299" s="7"/>
      <c r="Z4299" s="7"/>
    </row>
    <row r="4300" spans="1:26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  <c r="U4300" s="7"/>
      <c r="V4300" s="7"/>
      <c r="W4300" s="7"/>
      <c r="X4300" s="7"/>
      <c r="Y4300" s="7"/>
      <c r="Z4300" s="7"/>
    </row>
    <row r="4301" spans="1:26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  <c r="U4301" s="7"/>
      <c r="V4301" s="7"/>
      <c r="W4301" s="7"/>
      <c r="X4301" s="7"/>
      <c r="Y4301" s="7"/>
      <c r="Z4301" s="7"/>
    </row>
    <row r="4302" spans="1:26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  <c r="U4302" s="7"/>
      <c r="V4302" s="7"/>
      <c r="W4302" s="7"/>
      <c r="X4302" s="7"/>
      <c r="Y4302" s="7"/>
      <c r="Z4302" s="7"/>
    </row>
    <row r="4303" spans="1:26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  <c r="Y4303" s="7"/>
      <c r="Z4303" s="7"/>
    </row>
    <row r="4304" spans="1:26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  <c r="U4304" s="7"/>
      <c r="V4304" s="7"/>
      <c r="W4304" s="7"/>
      <c r="X4304" s="7"/>
      <c r="Y4304" s="7"/>
      <c r="Z4304" s="7"/>
    </row>
    <row r="4305" spans="1:26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  <c r="Y4305" s="7"/>
      <c r="Z4305" s="7"/>
    </row>
    <row r="4306" spans="1:26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  <c r="U4306" s="7"/>
      <c r="V4306" s="7"/>
      <c r="W4306" s="7"/>
      <c r="X4306" s="7"/>
      <c r="Y4306" s="7"/>
      <c r="Z4306" s="7"/>
    </row>
    <row r="4307" spans="1:26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  <c r="U4307" s="7"/>
      <c r="V4307" s="7"/>
      <c r="W4307" s="7"/>
      <c r="X4307" s="7"/>
      <c r="Y4307" s="7"/>
      <c r="Z4307" s="7"/>
    </row>
    <row r="4308" spans="1:26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  <c r="U4308" s="7"/>
      <c r="V4308" s="7"/>
      <c r="W4308" s="7"/>
      <c r="X4308" s="7"/>
      <c r="Y4308" s="7"/>
      <c r="Z4308" s="7"/>
    </row>
    <row r="4309" spans="1:26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  <c r="U4309" s="7"/>
      <c r="V4309" s="7"/>
      <c r="W4309" s="7"/>
      <c r="X4309" s="7"/>
      <c r="Y4309" s="7"/>
      <c r="Z4309" s="7"/>
    </row>
    <row r="4310" spans="1:26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  <c r="Y4310" s="7"/>
      <c r="Z4310" s="7"/>
    </row>
    <row r="4311" spans="1:26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  <c r="U4311" s="7"/>
      <c r="V4311" s="7"/>
      <c r="W4311" s="7"/>
      <c r="X4311" s="7"/>
      <c r="Y4311" s="7"/>
      <c r="Z4311" s="7"/>
    </row>
    <row r="4312" spans="1:26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  <c r="U4312" s="7"/>
      <c r="V4312" s="7"/>
      <c r="W4312" s="7"/>
      <c r="X4312" s="7"/>
      <c r="Y4312" s="7"/>
      <c r="Z4312" s="7"/>
    </row>
    <row r="4313" spans="1:26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  <c r="U4313" s="7"/>
      <c r="V4313" s="7"/>
      <c r="W4313" s="7"/>
      <c r="X4313" s="7"/>
      <c r="Y4313" s="7"/>
      <c r="Z4313" s="7"/>
    </row>
    <row r="4314" spans="1:26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  <c r="U4314" s="7"/>
      <c r="V4314" s="7"/>
      <c r="W4314" s="7"/>
      <c r="X4314" s="7"/>
      <c r="Y4314" s="7"/>
      <c r="Z4314" s="7"/>
    </row>
    <row r="4315" spans="1:26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  <c r="Y4315" s="7"/>
      <c r="Z4315" s="7"/>
    </row>
    <row r="4316" spans="1:26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  <c r="U4316" s="7"/>
      <c r="V4316" s="7"/>
      <c r="W4316" s="7"/>
      <c r="X4316" s="7"/>
      <c r="Y4316" s="7"/>
      <c r="Z4316" s="7"/>
    </row>
    <row r="4317" spans="1:26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  <c r="Y4317" s="7"/>
      <c r="Z4317" s="7"/>
    </row>
    <row r="4318" spans="1:26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  <c r="U4318" s="7"/>
      <c r="V4318" s="7"/>
      <c r="W4318" s="7"/>
      <c r="X4318" s="7"/>
      <c r="Y4318" s="7"/>
      <c r="Z4318" s="7"/>
    </row>
    <row r="4319" spans="1:26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  <c r="U4319" s="7"/>
      <c r="V4319" s="7"/>
      <c r="W4319" s="7"/>
      <c r="X4319" s="7"/>
      <c r="Y4319" s="7"/>
      <c r="Z4319" s="7"/>
    </row>
    <row r="4320" spans="1:26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  <c r="U4320" s="7"/>
      <c r="V4320" s="7"/>
      <c r="W4320" s="7"/>
      <c r="X4320" s="7"/>
      <c r="Y4320" s="7"/>
      <c r="Z4320" s="7"/>
    </row>
    <row r="4321" spans="1:26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  <c r="U4321" s="7"/>
      <c r="V4321" s="7"/>
      <c r="W4321" s="7"/>
      <c r="X4321" s="7"/>
      <c r="Y4321" s="7"/>
      <c r="Z4321" s="7"/>
    </row>
    <row r="4322" spans="1:26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  <c r="U4322" s="7"/>
      <c r="V4322" s="7"/>
      <c r="W4322" s="7"/>
      <c r="X4322" s="7"/>
      <c r="Y4322" s="7"/>
      <c r="Z4322" s="7"/>
    </row>
    <row r="4323" spans="1:26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  <c r="U4323" s="7"/>
      <c r="V4323" s="7"/>
      <c r="W4323" s="7"/>
      <c r="X4323" s="7"/>
      <c r="Y4323" s="7"/>
      <c r="Z4323" s="7"/>
    </row>
    <row r="4324" spans="1:26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  <c r="U4324" s="7"/>
      <c r="V4324" s="7"/>
      <c r="W4324" s="7"/>
      <c r="X4324" s="7"/>
      <c r="Y4324" s="7"/>
      <c r="Z4324" s="7"/>
    </row>
    <row r="4325" spans="1:26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  <c r="Y4325" s="7"/>
      <c r="Z4325" s="7"/>
    </row>
    <row r="4326" spans="1:26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  <c r="U4326" s="7"/>
      <c r="V4326" s="7"/>
      <c r="W4326" s="7"/>
      <c r="X4326" s="7"/>
      <c r="Y4326" s="7"/>
      <c r="Z4326" s="7"/>
    </row>
    <row r="4327" spans="1:26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  <c r="Y4327" s="7"/>
      <c r="Z4327" s="7"/>
    </row>
    <row r="4328" spans="1:26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  <c r="Y4328" s="7"/>
      <c r="Z4328" s="7"/>
    </row>
    <row r="4329" spans="1:26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  <c r="Y4329" s="7"/>
      <c r="Z4329" s="7"/>
    </row>
    <row r="4330" spans="1:26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</row>
    <row r="4331" spans="1:26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</row>
    <row r="4332" spans="1:26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</row>
    <row r="4333" spans="1:26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</row>
    <row r="4334" spans="1:26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</row>
    <row r="4335" spans="1:26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</row>
    <row r="4336" spans="1:26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</row>
    <row r="4337" spans="1:26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</row>
    <row r="4338" spans="1:26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</row>
    <row r="4339" spans="1:26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</row>
    <row r="4340" spans="1:26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</row>
    <row r="4341" spans="1:26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</row>
    <row r="4342" spans="1:26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</row>
    <row r="4343" spans="1:26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</row>
    <row r="4344" spans="1:26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</row>
    <row r="4345" spans="1:26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</row>
    <row r="4346" spans="1:26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</row>
    <row r="4347" spans="1:26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</row>
    <row r="4348" spans="1:26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</row>
    <row r="4349" spans="1:26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</row>
    <row r="4350" spans="1:26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</row>
    <row r="4351" spans="1:26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</row>
    <row r="4352" spans="1:26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</row>
    <row r="4353" spans="1:26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</row>
    <row r="4354" spans="1:26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</row>
    <row r="4355" spans="1:26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</row>
    <row r="4356" spans="1:26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</row>
    <row r="4357" spans="1:26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</row>
    <row r="4358" spans="1:26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</row>
    <row r="4359" spans="1:26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</row>
    <row r="4360" spans="1:26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</row>
    <row r="4361" spans="1:26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</row>
    <row r="4362" spans="1:26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</row>
    <row r="4363" spans="1:26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</row>
    <row r="4364" spans="1:26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</row>
    <row r="4365" spans="1:26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</row>
    <row r="4366" spans="1:26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</row>
    <row r="4367" spans="1:26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</row>
    <row r="4368" spans="1:26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</row>
    <row r="4369" spans="1:26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</row>
    <row r="4370" spans="1:26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</row>
    <row r="4371" spans="1:26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</row>
    <row r="4372" spans="1:26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</row>
    <row r="4373" spans="1:26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</row>
    <row r="4374" spans="1:26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</row>
    <row r="4375" spans="1:26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</row>
    <row r="4376" spans="1:26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</row>
    <row r="4377" spans="1:26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</row>
    <row r="4378" spans="1:26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</row>
    <row r="4379" spans="1:26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</row>
    <row r="4380" spans="1:26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</row>
    <row r="4381" spans="1:26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</row>
    <row r="4382" spans="1:26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</row>
    <row r="4383" spans="1:26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</row>
    <row r="4384" spans="1:26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</row>
    <row r="4385" spans="1:26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</row>
    <row r="4386" spans="1:26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</row>
    <row r="4387" spans="1:26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</row>
    <row r="4388" spans="1:26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</row>
    <row r="4389" spans="1:26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</row>
    <row r="4390" spans="1:26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</row>
    <row r="4391" spans="1:26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</row>
    <row r="4392" spans="1:26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</row>
    <row r="4393" spans="1:26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</row>
    <row r="4394" spans="1:26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</row>
    <row r="4395" spans="1:26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</row>
    <row r="4396" spans="1:26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</row>
    <row r="4397" spans="1:26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</row>
    <row r="4398" spans="1:26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</row>
    <row r="4399" spans="1:26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</row>
    <row r="4400" spans="1:26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</row>
    <row r="4401" spans="1:26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</row>
    <row r="4402" spans="1:26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</row>
    <row r="4403" spans="1:26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</row>
    <row r="4404" spans="1:26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</row>
    <row r="4405" spans="1:26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</row>
    <row r="4406" spans="1:26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</row>
    <row r="4407" spans="1:26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</row>
    <row r="4408" spans="1:26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</row>
    <row r="4409" spans="1:26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</row>
    <row r="4410" spans="1:26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</row>
    <row r="4411" spans="1:26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</row>
    <row r="4412" spans="1:26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</row>
    <row r="4413" spans="1:26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  <c r="Y4413" s="7"/>
      <c r="Z4413" s="7"/>
    </row>
    <row r="4414" spans="1:26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  <c r="Y4414" s="7"/>
      <c r="Z4414" s="7"/>
    </row>
    <row r="4415" spans="1:26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  <c r="U4415" s="7"/>
      <c r="V4415" s="7"/>
      <c r="W4415" s="7"/>
      <c r="X4415" s="7"/>
      <c r="Y4415" s="7"/>
      <c r="Z4415" s="7"/>
    </row>
    <row r="4416" spans="1:26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  <c r="Y4416" s="7"/>
      <c r="Z4416" s="7"/>
    </row>
    <row r="4417" spans="1:26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  <c r="Y4417" s="7"/>
      <c r="Z4417" s="7"/>
    </row>
    <row r="4418" spans="1:26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  <c r="Y4418" s="7"/>
      <c r="Z4418" s="7"/>
    </row>
    <row r="4419" spans="1:26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  <c r="U4419" s="7"/>
      <c r="V4419" s="7"/>
      <c r="W4419" s="7"/>
      <c r="X4419" s="7"/>
      <c r="Y4419" s="7"/>
      <c r="Z4419" s="7"/>
    </row>
    <row r="4420" spans="1:26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  <c r="U4420" s="7"/>
      <c r="V4420" s="7"/>
      <c r="W4420" s="7"/>
      <c r="X4420" s="7"/>
      <c r="Y4420" s="7"/>
      <c r="Z4420" s="7"/>
    </row>
    <row r="4421" spans="1:26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  <c r="U4421" s="7"/>
      <c r="V4421" s="7"/>
      <c r="W4421" s="7"/>
      <c r="X4421" s="7"/>
      <c r="Y4421" s="7"/>
      <c r="Z4421" s="7"/>
    </row>
    <row r="4422" spans="1:26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  <c r="U4422" s="7"/>
      <c r="V4422" s="7"/>
      <c r="W4422" s="7"/>
      <c r="X4422" s="7"/>
      <c r="Y4422" s="7"/>
      <c r="Z4422" s="7"/>
    </row>
    <row r="4423" spans="1:26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  <c r="Y4423" s="7"/>
      <c r="Z4423" s="7"/>
    </row>
    <row r="4424" spans="1:26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  <c r="U4424" s="7"/>
      <c r="V4424" s="7"/>
      <c r="W4424" s="7"/>
      <c r="X4424" s="7"/>
      <c r="Y4424" s="7"/>
      <c r="Z4424" s="7"/>
    </row>
    <row r="4425" spans="1:26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  <c r="U4425" s="7"/>
      <c r="V4425" s="7"/>
      <c r="W4425" s="7"/>
      <c r="X4425" s="7"/>
      <c r="Y4425" s="7"/>
      <c r="Z4425" s="7"/>
    </row>
    <row r="4426" spans="1:26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  <c r="U4426" s="7"/>
      <c r="V4426" s="7"/>
      <c r="W4426" s="7"/>
      <c r="X4426" s="7"/>
      <c r="Y4426" s="7"/>
      <c r="Z4426" s="7"/>
    </row>
    <row r="4427" spans="1:26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  <c r="Y4427" s="7"/>
      <c r="Z4427" s="7"/>
    </row>
    <row r="4428" spans="1:26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  <c r="Y4428" s="7"/>
      <c r="Z4428" s="7"/>
    </row>
    <row r="4429" spans="1:26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  <c r="Y4429" s="7"/>
      <c r="Z4429" s="7"/>
    </row>
    <row r="4430" spans="1:26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  <c r="Y4430" s="7"/>
      <c r="Z4430" s="7"/>
    </row>
    <row r="4431" spans="1:26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  <c r="Y4431" s="7"/>
      <c r="Z4431" s="7"/>
    </row>
    <row r="4432" spans="1:26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  <c r="U4432" s="7"/>
      <c r="V4432" s="7"/>
      <c r="W4432" s="7"/>
      <c r="X4432" s="7"/>
      <c r="Y4432" s="7"/>
      <c r="Z4432" s="7"/>
    </row>
    <row r="4433" spans="1:26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  <c r="Y4433" s="7"/>
      <c r="Z4433" s="7"/>
    </row>
    <row r="4434" spans="1:26">
      <c r="A4434" s="7"/>
      <c r="B4434" s="7"/>
      <c r="C4434" s="9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  <c r="Y4434" s="7"/>
      <c r="Z4434" s="7"/>
    </row>
    <row r="4435" spans="1:26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  <c r="Y4435" s="7"/>
      <c r="Z4435" s="7"/>
    </row>
    <row r="4436" spans="1:26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  <c r="Y4436" s="7"/>
      <c r="Z4436" s="7"/>
    </row>
    <row r="4437" spans="1:26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  <c r="U4437" s="7"/>
      <c r="V4437" s="7"/>
      <c r="W4437" s="7"/>
      <c r="X4437" s="7"/>
      <c r="Y4437" s="7"/>
      <c r="Z4437" s="7"/>
    </row>
    <row r="4438" spans="1:26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  <c r="Y4438" s="7"/>
      <c r="Z4438" s="7"/>
    </row>
    <row r="4439" spans="1:26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  <c r="Y4439" s="7"/>
      <c r="Z4439" s="7"/>
    </row>
    <row r="4440" spans="1:26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  <c r="Y4440" s="7"/>
      <c r="Z4440" s="7"/>
    </row>
    <row r="4441" spans="1:26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  <c r="U4441" s="7"/>
      <c r="V4441" s="7"/>
      <c r="W4441" s="7"/>
      <c r="X4441" s="7"/>
      <c r="Y4441" s="7"/>
      <c r="Z4441" s="7"/>
    </row>
    <row r="4442" spans="1:26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  <c r="U4442" s="7"/>
      <c r="V4442" s="7"/>
      <c r="W4442" s="7"/>
      <c r="X4442" s="7"/>
      <c r="Y4442" s="7"/>
      <c r="Z4442" s="7"/>
    </row>
    <row r="4443" spans="1:26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  <c r="U4443" s="7"/>
      <c r="V4443" s="7"/>
      <c r="W4443" s="7"/>
      <c r="X4443" s="7"/>
      <c r="Y4443" s="7"/>
      <c r="Z4443" s="7"/>
    </row>
    <row r="4444" spans="1:26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  <c r="U4444" s="7"/>
      <c r="V4444" s="7"/>
      <c r="W4444" s="7"/>
      <c r="X4444" s="7"/>
      <c r="Y4444" s="7"/>
      <c r="Z4444" s="7"/>
    </row>
    <row r="4445" spans="1:26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  <c r="U4445" s="7"/>
      <c r="V4445" s="7"/>
      <c r="W4445" s="7"/>
      <c r="X4445" s="7"/>
      <c r="Y4445" s="7"/>
      <c r="Z4445" s="7"/>
    </row>
    <row r="4446" spans="1:26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</row>
    <row r="4447" spans="1:26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</row>
    <row r="4448" spans="1:26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</row>
    <row r="4449" spans="1:26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</row>
    <row r="4450" spans="1:26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</row>
    <row r="4451" spans="1:26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</row>
    <row r="4452" spans="1:26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</row>
    <row r="4453" spans="1:26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</row>
    <row r="4454" spans="1:26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</row>
    <row r="4455" spans="1:26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</row>
    <row r="4456" spans="1:26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</row>
    <row r="4457" spans="1:26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</row>
    <row r="4458" spans="1:26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</row>
    <row r="4459" spans="1:26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</row>
    <row r="4460" spans="1:26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</row>
    <row r="4461" spans="1:26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</row>
    <row r="4462" spans="1:26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</row>
    <row r="4463" spans="1:26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</row>
    <row r="4464" spans="1:26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</row>
    <row r="4465" spans="1:26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</row>
    <row r="4466" spans="1:26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</row>
    <row r="4467" spans="1:26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</row>
    <row r="4468" spans="1:26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</row>
    <row r="4469" spans="1:26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</row>
    <row r="4470" spans="1:26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</row>
    <row r="4471" spans="1:26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</row>
    <row r="4472" spans="1:26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</row>
    <row r="4473" spans="1:26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</row>
    <row r="4474" spans="1:26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</row>
    <row r="4475" spans="1:26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</row>
    <row r="4476" spans="1:26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</row>
    <row r="4477" spans="1:26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</row>
    <row r="4478" spans="1:26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</row>
    <row r="4479" spans="1:26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</row>
    <row r="4480" spans="1:26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</row>
    <row r="4481" spans="1:26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</row>
    <row r="4482" spans="1:26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</row>
    <row r="4483" spans="1:26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</row>
    <row r="4484" spans="1:26">
      <c r="A4484" s="7"/>
      <c r="B4484" s="9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</row>
    <row r="4485" spans="1:26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</row>
    <row r="4486" spans="1:26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</row>
    <row r="4487" spans="1:26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</row>
    <row r="4488" spans="1:26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</row>
    <row r="4489" spans="1:26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</row>
    <row r="4490" spans="1:26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</row>
    <row r="4491" spans="1:26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</row>
    <row r="4492" spans="1:26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</row>
    <row r="4493" spans="1:26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</row>
    <row r="4494" spans="1:26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</row>
    <row r="4495" spans="1:26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</row>
    <row r="4496" spans="1:26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</row>
    <row r="4497" spans="1:26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</row>
    <row r="4498" spans="1:26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</row>
    <row r="4499" spans="1:26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</row>
    <row r="4500" spans="1:26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</row>
    <row r="4501" spans="1:26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</row>
    <row r="4502" spans="1:26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</row>
    <row r="4503" spans="1:26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</row>
    <row r="4504" spans="1:26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</row>
    <row r="4505" spans="1:26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</row>
    <row r="4506" spans="1:26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</row>
    <row r="4507" spans="1:26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</row>
    <row r="4508" spans="1:26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</row>
    <row r="4509" spans="1:26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</row>
    <row r="4510" spans="1:26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</row>
    <row r="4511" spans="1:26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</row>
    <row r="4512" spans="1:26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</row>
    <row r="4513" spans="1:26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</row>
    <row r="4514" spans="1:26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</row>
    <row r="4515" spans="1:26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</row>
    <row r="4516" spans="1:26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</row>
    <row r="4517" spans="1:26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</row>
    <row r="4518" spans="1:26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</row>
    <row r="4519" spans="1:26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</row>
    <row r="4520" spans="1:26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</row>
    <row r="4521" spans="1:26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</row>
    <row r="4522" spans="1:26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</row>
    <row r="4523" spans="1:26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</row>
    <row r="4524" spans="1:26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</row>
    <row r="4525" spans="1:26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</row>
    <row r="4526" spans="1:26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</row>
    <row r="4527" spans="1:26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</row>
    <row r="4528" spans="1:26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</row>
    <row r="4529" spans="1:26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</row>
    <row r="4530" spans="1:26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</row>
    <row r="4531" spans="1:26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</row>
    <row r="4532" spans="1:26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</row>
    <row r="4533" spans="1:26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</row>
    <row r="4534" spans="1:26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</row>
    <row r="4535" spans="1:26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</row>
    <row r="4536" spans="1:26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</row>
    <row r="4537" spans="1:26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</row>
    <row r="4538" spans="1:26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</row>
    <row r="4539" spans="1:26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</row>
    <row r="4540" spans="1:26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</row>
    <row r="4541" spans="1:26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</row>
    <row r="4542" spans="1:26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</row>
    <row r="4543" spans="1:26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</row>
    <row r="4544" spans="1:26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</row>
    <row r="4545" spans="1:26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</row>
    <row r="4546" spans="1:26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</row>
    <row r="4547" spans="1:26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</row>
    <row r="4548" spans="1:26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</row>
    <row r="4549" spans="1:26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</row>
    <row r="4550" spans="1:26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</row>
    <row r="4551" spans="1:26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</row>
    <row r="4552" spans="1:26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</row>
    <row r="4553" spans="1:26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</row>
    <row r="4554" spans="1:26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  <c r="U4554" s="7"/>
      <c r="V4554" s="7"/>
      <c r="W4554" s="7"/>
      <c r="X4554" s="7"/>
      <c r="Y4554" s="7"/>
      <c r="Z4554" s="7"/>
    </row>
    <row r="4555" spans="1:26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  <c r="U4555" s="7"/>
      <c r="V4555" s="7"/>
      <c r="W4555" s="7"/>
      <c r="X4555" s="7"/>
      <c r="Y4555" s="7"/>
      <c r="Z4555" s="7"/>
    </row>
    <row r="4556" spans="1:26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  <c r="U4556" s="7"/>
      <c r="V4556" s="7"/>
      <c r="W4556" s="7"/>
      <c r="X4556" s="7"/>
      <c r="Y4556" s="7"/>
      <c r="Z4556" s="7"/>
    </row>
    <row r="4557" spans="1:26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  <c r="U4557" s="7"/>
      <c r="V4557" s="7"/>
      <c r="W4557" s="7"/>
      <c r="X4557" s="7"/>
      <c r="Y4557" s="7"/>
      <c r="Z4557" s="7"/>
    </row>
    <row r="4558" spans="1:26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  <c r="U4558" s="7"/>
      <c r="V4558" s="7"/>
      <c r="W4558" s="7"/>
      <c r="X4558" s="7"/>
      <c r="Y4558" s="7"/>
      <c r="Z4558" s="7"/>
    </row>
    <row r="4559" spans="1:26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  <c r="U4559" s="7"/>
      <c r="V4559" s="7"/>
      <c r="W4559" s="7"/>
      <c r="X4559" s="7"/>
      <c r="Y4559" s="7"/>
      <c r="Z4559" s="7"/>
    </row>
    <row r="4560" spans="1:26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  <c r="U4560" s="7"/>
      <c r="V4560" s="7"/>
      <c r="W4560" s="7"/>
      <c r="X4560" s="7"/>
      <c r="Y4560" s="7"/>
      <c r="Z4560" s="7"/>
    </row>
    <row r="4561" spans="1:26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  <c r="U4561" s="7"/>
      <c r="V4561" s="7"/>
      <c r="W4561" s="7"/>
      <c r="X4561" s="7"/>
      <c r="Y4561" s="7"/>
      <c r="Z4561" s="7"/>
    </row>
    <row r="4562" spans="1:26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  <c r="U4562" s="7"/>
      <c r="V4562" s="7"/>
      <c r="W4562" s="7"/>
      <c r="X4562" s="7"/>
      <c r="Y4562" s="7"/>
      <c r="Z4562" s="7"/>
    </row>
    <row r="4563" spans="1:26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  <c r="U4563" s="7"/>
      <c r="V4563" s="7"/>
      <c r="W4563" s="7"/>
      <c r="X4563" s="7"/>
      <c r="Y4563" s="7"/>
      <c r="Z4563" s="7"/>
    </row>
    <row r="4564" spans="1:26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  <c r="U4564" s="7"/>
      <c r="V4564" s="7"/>
      <c r="W4564" s="7"/>
      <c r="X4564" s="7"/>
      <c r="Y4564" s="7"/>
      <c r="Z4564" s="7"/>
    </row>
    <row r="4565" spans="1:26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  <c r="U4565" s="7"/>
      <c r="V4565" s="7"/>
      <c r="W4565" s="7"/>
      <c r="X4565" s="7"/>
      <c r="Y4565" s="7"/>
      <c r="Z4565" s="7"/>
    </row>
    <row r="4566" spans="1:26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  <c r="U4566" s="7"/>
      <c r="V4566" s="7"/>
      <c r="W4566" s="7"/>
      <c r="X4566" s="7"/>
      <c r="Y4566" s="7"/>
      <c r="Z4566" s="7"/>
    </row>
    <row r="4567" spans="1:26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  <c r="U4567" s="7"/>
      <c r="V4567" s="7"/>
      <c r="W4567" s="7"/>
      <c r="X4567" s="7"/>
      <c r="Y4567" s="7"/>
      <c r="Z4567" s="7"/>
    </row>
    <row r="4568" spans="1:26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  <c r="U4568" s="7"/>
      <c r="V4568" s="7"/>
      <c r="W4568" s="7"/>
      <c r="X4568" s="7"/>
      <c r="Y4568" s="7"/>
      <c r="Z4568" s="7"/>
    </row>
    <row r="4569" spans="1:26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  <c r="U4569" s="7"/>
      <c r="V4569" s="7"/>
      <c r="W4569" s="7"/>
      <c r="X4569" s="7"/>
      <c r="Y4569" s="7"/>
      <c r="Z4569" s="7"/>
    </row>
    <row r="4570" spans="1:26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  <c r="U4570" s="7"/>
      <c r="V4570" s="7"/>
      <c r="W4570" s="7"/>
      <c r="X4570" s="7"/>
      <c r="Y4570" s="7"/>
      <c r="Z4570" s="7"/>
    </row>
    <row r="4571" spans="1:26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  <c r="U4571" s="7"/>
      <c r="V4571" s="7"/>
      <c r="W4571" s="7"/>
      <c r="X4571" s="7"/>
      <c r="Y4571" s="7"/>
      <c r="Z4571" s="7"/>
    </row>
    <row r="4572" spans="1:26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  <c r="U4572" s="7"/>
      <c r="V4572" s="7"/>
      <c r="W4572" s="7"/>
      <c r="X4572" s="7"/>
      <c r="Y4572" s="7"/>
      <c r="Z4572" s="7"/>
    </row>
    <row r="4573" spans="1:26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  <c r="U4573" s="7"/>
      <c r="V4573" s="7"/>
      <c r="W4573" s="7"/>
      <c r="X4573" s="7"/>
      <c r="Y4573" s="7"/>
      <c r="Z4573" s="7"/>
    </row>
    <row r="4574" spans="1:26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  <c r="U4574" s="7"/>
      <c r="V4574" s="7"/>
      <c r="W4574" s="7"/>
      <c r="X4574" s="7"/>
      <c r="Y4574" s="7"/>
      <c r="Z4574" s="7"/>
    </row>
    <row r="4575" spans="1:26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  <c r="U4575" s="7"/>
      <c r="V4575" s="7"/>
      <c r="W4575" s="7"/>
      <c r="X4575" s="7"/>
      <c r="Y4575" s="7"/>
      <c r="Z4575" s="7"/>
    </row>
    <row r="4576" spans="1:26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  <c r="U4576" s="7"/>
      <c r="V4576" s="7"/>
      <c r="W4576" s="7"/>
      <c r="X4576" s="7"/>
      <c r="Y4576" s="7"/>
      <c r="Z4576" s="7"/>
    </row>
    <row r="4577" spans="1:26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  <c r="U4577" s="7"/>
      <c r="V4577" s="7"/>
      <c r="W4577" s="7"/>
      <c r="X4577" s="7"/>
      <c r="Y4577" s="7"/>
      <c r="Z4577" s="7"/>
    </row>
    <row r="4578" spans="1:26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  <c r="U4578" s="7"/>
      <c r="V4578" s="7"/>
      <c r="W4578" s="7"/>
      <c r="X4578" s="7"/>
      <c r="Y4578" s="7"/>
      <c r="Z4578" s="7"/>
    </row>
    <row r="4579" spans="1:26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  <c r="U4579" s="7"/>
      <c r="V4579" s="7"/>
      <c r="W4579" s="7"/>
      <c r="X4579" s="7"/>
      <c r="Y4579" s="7"/>
      <c r="Z4579" s="7"/>
    </row>
    <row r="4580" spans="1:26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  <c r="U4580" s="7"/>
      <c r="V4580" s="7"/>
      <c r="W4580" s="7"/>
      <c r="X4580" s="7"/>
      <c r="Y4580" s="7"/>
      <c r="Z4580" s="7"/>
    </row>
    <row r="4581" spans="1:26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  <c r="U4581" s="7"/>
      <c r="V4581" s="7"/>
      <c r="W4581" s="7"/>
      <c r="X4581" s="7"/>
      <c r="Y4581" s="7"/>
      <c r="Z4581" s="7"/>
    </row>
    <row r="4582" spans="1:26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  <c r="U4582" s="7"/>
      <c r="V4582" s="7"/>
      <c r="W4582" s="7"/>
      <c r="X4582" s="7"/>
      <c r="Y4582" s="7"/>
      <c r="Z4582" s="7"/>
    </row>
    <row r="4583" spans="1:26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7"/>
      <c r="V4583" s="7"/>
      <c r="W4583" s="7"/>
      <c r="X4583" s="7"/>
      <c r="Y4583" s="7"/>
      <c r="Z4583" s="7"/>
    </row>
    <row r="4584" spans="1:26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  <c r="U4584" s="7"/>
      <c r="V4584" s="7"/>
      <c r="W4584" s="7"/>
      <c r="X4584" s="7"/>
      <c r="Y4584" s="7"/>
      <c r="Z4584" s="7"/>
    </row>
    <row r="4585" spans="1:26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  <c r="U4585" s="7"/>
      <c r="V4585" s="7"/>
      <c r="W4585" s="7"/>
      <c r="X4585" s="7"/>
      <c r="Y4585" s="7"/>
      <c r="Z4585" s="7"/>
    </row>
    <row r="4586" spans="1:26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  <c r="U4586" s="7"/>
      <c r="V4586" s="7"/>
      <c r="W4586" s="7"/>
      <c r="X4586" s="7"/>
      <c r="Y4586" s="7"/>
      <c r="Z4586" s="7"/>
    </row>
    <row r="4587" spans="1:26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  <c r="U4587" s="7"/>
      <c r="V4587" s="7"/>
      <c r="W4587" s="7"/>
      <c r="X4587" s="7"/>
      <c r="Y4587" s="7"/>
      <c r="Z4587" s="7"/>
    </row>
    <row r="4588" spans="1:26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  <c r="U4588" s="7"/>
      <c r="V4588" s="7"/>
      <c r="W4588" s="7"/>
      <c r="X4588" s="7"/>
      <c r="Y4588" s="7"/>
      <c r="Z4588" s="7"/>
    </row>
    <row r="4589" spans="1:26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  <c r="U4589" s="7"/>
      <c r="V4589" s="7"/>
      <c r="W4589" s="7"/>
      <c r="X4589" s="7"/>
      <c r="Y4589" s="7"/>
      <c r="Z4589" s="7"/>
    </row>
    <row r="4590" spans="1:26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  <c r="U4590" s="7"/>
      <c r="V4590" s="7"/>
      <c r="W4590" s="7"/>
      <c r="X4590" s="7"/>
      <c r="Y4590" s="7"/>
      <c r="Z4590" s="7"/>
    </row>
    <row r="4591" spans="1:26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  <c r="U4591" s="7"/>
      <c r="V4591" s="7"/>
      <c r="W4591" s="7"/>
      <c r="X4591" s="7"/>
      <c r="Y4591" s="7"/>
      <c r="Z4591" s="7"/>
    </row>
    <row r="4592" spans="1:26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  <c r="U4592" s="7"/>
      <c r="V4592" s="7"/>
      <c r="W4592" s="7"/>
      <c r="X4592" s="7"/>
      <c r="Y4592" s="7"/>
      <c r="Z4592" s="7"/>
    </row>
    <row r="4593" spans="1:26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  <c r="U4593" s="7"/>
      <c r="V4593" s="7"/>
      <c r="W4593" s="7"/>
      <c r="X4593" s="7"/>
      <c r="Y4593" s="7"/>
      <c r="Z4593" s="7"/>
    </row>
    <row r="4594" spans="1:26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  <c r="U4594" s="7"/>
      <c r="V4594" s="7"/>
      <c r="W4594" s="7"/>
      <c r="X4594" s="7"/>
      <c r="Y4594" s="7"/>
      <c r="Z4594" s="7"/>
    </row>
    <row r="4595" spans="1:26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</row>
    <row r="4596" spans="1:26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  <c r="U4596" s="7"/>
      <c r="V4596" s="7"/>
      <c r="W4596" s="7"/>
      <c r="X4596" s="7"/>
      <c r="Y4596" s="7"/>
      <c r="Z4596" s="7"/>
    </row>
    <row r="4597" spans="1:26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  <c r="U4597" s="7"/>
      <c r="V4597" s="7"/>
      <c r="W4597" s="7"/>
      <c r="X4597" s="7"/>
      <c r="Y4597" s="7"/>
      <c r="Z4597" s="7"/>
    </row>
    <row r="4598" spans="1:26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  <c r="U4598" s="7"/>
      <c r="V4598" s="7"/>
      <c r="W4598" s="7"/>
      <c r="X4598" s="7"/>
      <c r="Y4598" s="7"/>
      <c r="Z4598" s="7"/>
    </row>
    <row r="4599" spans="1:26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  <c r="U4599" s="7"/>
      <c r="V4599" s="7"/>
      <c r="W4599" s="7"/>
      <c r="X4599" s="7"/>
      <c r="Y4599" s="7"/>
      <c r="Z4599" s="7"/>
    </row>
    <row r="4600" spans="1:26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  <c r="U4600" s="7"/>
      <c r="V4600" s="7"/>
      <c r="W4600" s="7"/>
      <c r="X4600" s="7"/>
      <c r="Y4600" s="7"/>
      <c r="Z4600" s="7"/>
    </row>
    <row r="4601" spans="1:26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  <c r="U4601" s="7"/>
      <c r="V4601" s="7"/>
      <c r="W4601" s="7"/>
      <c r="X4601" s="7"/>
      <c r="Y4601" s="7"/>
      <c r="Z4601" s="7"/>
    </row>
    <row r="4602" spans="1:26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  <c r="U4602" s="7"/>
      <c r="V4602" s="7"/>
      <c r="W4602" s="7"/>
      <c r="X4602" s="7"/>
      <c r="Y4602" s="7"/>
      <c r="Z4602" s="7"/>
    </row>
    <row r="4603" spans="1:26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  <c r="U4603" s="7"/>
      <c r="V4603" s="7"/>
      <c r="W4603" s="7"/>
      <c r="X4603" s="7"/>
      <c r="Y4603" s="7"/>
      <c r="Z4603" s="7"/>
    </row>
    <row r="4604" spans="1:26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  <c r="U4604" s="7"/>
      <c r="V4604" s="7"/>
      <c r="W4604" s="7"/>
      <c r="X4604" s="7"/>
      <c r="Y4604" s="7"/>
      <c r="Z4604" s="7"/>
    </row>
    <row r="4605" spans="1:26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  <c r="U4605" s="7"/>
      <c r="V4605" s="7"/>
      <c r="W4605" s="7"/>
      <c r="X4605" s="7"/>
      <c r="Y4605" s="7"/>
      <c r="Z4605" s="7"/>
    </row>
    <row r="4606" spans="1:26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  <c r="U4606" s="7"/>
      <c r="V4606" s="7"/>
      <c r="W4606" s="7"/>
      <c r="X4606" s="7"/>
      <c r="Y4606" s="7"/>
      <c r="Z4606" s="7"/>
    </row>
    <row r="4607" spans="1:26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  <c r="U4607" s="7"/>
      <c r="V4607" s="7"/>
      <c r="W4607" s="7"/>
      <c r="X4607" s="7"/>
      <c r="Y4607" s="7"/>
      <c r="Z4607" s="7"/>
    </row>
    <row r="4608" spans="1:26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  <c r="U4608" s="7"/>
      <c r="V4608" s="7"/>
      <c r="W4608" s="7"/>
      <c r="X4608" s="7"/>
      <c r="Y4608" s="7"/>
      <c r="Z4608" s="7"/>
    </row>
    <row r="4609" spans="1:26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  <c r="U4609" s="7"/>
      <c r="V4609" s="7"/>
      <c r="W4609" s="7"/>
      <c r="X4609" s="7"/>
      <c r="Y4609" s="7"/>
      <c r="Z4609" s="7"/>
    </row>
    <row r="4610" spans="1:26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  <c r="U4610" s="7"/>
      <c r="V4610" s="7"/>
      <c r="W4610" s="7"/>
      <c r="X4610" s="7"/>
      <c r="Y4610" s="7"/>
      <c r="Z4610" s="7"/>
    </row>
    <row r="4611" spans="1:26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  <c r="U4611" s="7"/>
      <c r="V4611" s="7"/>
      <c r="W4611" s="7"/>
      <c r="X4611" s="7"/>
      <c r="Y4611" s="7"/>
      <c r="Z4611" s="7"/>
    </row>
    <row r="4612" spans="1:26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7"/>
      <c r="V4612" s="7"/>
      <c r="W4612" s="7"/>
      <c r="X4612" s="7"/>
      <c r="Y4612" s="7"/>
      <c r="Z4612" s="7"/>
    </row>
    <row r="4613" spans="1:26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  <c r="U4613" s="7"/>
      <c r="V4613" s="7"/>
      <c r="W4613" s="7"/>
      <c r="X4613" s="7"/>
      <c r="Y4613" s="7"/>
      <c r="Z4613" s="7"/>
    </row>
    <row r="4614" spans="1:26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  <c r="U4614" s="7"/>
      <c r="V4614" s="7"/>
      <c r="W4614" s="7"/>
      <c r="X4614" s="7"/>
      <c r="Y4614" s="7"/>
      <c r="Z4614" s="7"/>
    </row>
    <row r="4615" spans="1:26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  <c r="U4615" s="7"/>
      <c r="V4615" s="7"/>
      <c r="W4615" s="7"/>
      <c r="X4615" s="7"/>
      <c r="Y4615" s="7"/>
      <c r="Z4615" s="7"/>
    </row>
    <row r="4616" spans="1:26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  <c r="U4616" s="7"/>
      <c r="V4616" s="7"/>
      <c r="W4616" s="7"/>
      <c r="X4616" s="7"/>
      <c r="Y4616" s="7"/>
      <c r="Z4616" s="7"/>
    </row>
    <row r="4617" spans="1:26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  <c r="U4617" s="7"/>
      <c r="V4617" s="7"/>
      <c r="W4617" s="7"/>
      <c r="X4617" s="7"/>
      <c r="Y4617" s="7"/>
      <c r="Z4617" s="7"/>
    </row>
    <row r="4618" spans="1:26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  <c r="U4618" s="7"/>
      <c r="V4618" s="7"/>
      <c r="W4618" s="7"/>
      <c r="X4618" s="7"/>
      <c r="Y4618" s="7"/>
      <c r="Z4618" s="7"/>
    </row>
    <row r="4619" spans="1:26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  <c r="U4619" s="7"/>
      <c r="V4619" s="7"/>
      <c r="W4619" s="7"/>
      <c r="X4619" s="7"/>
      <c r="Y4619" s="7"/>
      <c r="Z4619" s="7"/>
    </row>
    <row r="4620" spans="1:26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  <c r="U4620" s="7"/>
      <c r="V4620" s="7"/>
      <c r="W4620" s="7"/>
      <c r="X4620" s="7"/>
      <c r="Y4620" s="7"/>
      <c r="Z4620" s="7"/>
    </row>
    <row r="4621" spans="1:26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  <c r="U4621" s="7"/>
      <c r="V4621" s="7"/>
      <c r="W4621" s="7"/>
      <c r="X4621" s="7"/>
      <c r="Y4621" s="7"/>
      <c r="Z4621" s="7"/>
    </row>
    <row r="4622" spans="1:26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  <c r="U4622" s="7"/>
      <c r="V4622" s="7"/>
      <c r="W4622" s="7"/>
      <c r="X4622" s="7"/>
      <c r="Y4622" s="7"/>
      <c r="Z4622" s="7"/>
    </row>
    <row r="4623" spans="1:26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  <c r="U4623" s="7"/>
      <c r="V4623" s="7"/>
      <c r="W4623" s="7"/>
      <c r="X4623" s="7"/>
      <c r="Y4623" s="7"/>
      <c r="Z4623" s="7"/>
    </row>
    <row r="4624" spans="1:26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  <c r="U4624" s="7"/>
      <c r="V4624" s="7"/>
      <c r="W4624" s="7"/>
      <c r="X4624" s="7"/>
      <c r="Y4624" s="7"/>
      <c r="Z4624" s="7"/>
    </row>
    <row r="4625" spans="1:26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  <c r="U4625" s="7"/>
      <c r="V4625" s="7"/>
      <c r="W4625" s="7"/>
      <c r="X4625" s="7"/>
      <c r="Y4625" s="7"/>
      <c r="Z4625" s="7"/>
    </row>
    <row r="4626" spans="1:26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  <c r="U4626" s="7"/>
      <c r="V4626" s="7"/>
      <c r="W4626" s="7"/>
      <c r="X4626" s="7"/>
      <c r="Y4626" s="7"/>
      <c r="Z4626" s="7"/>
    </row>
    <row r="4627" spans="1:26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  <c r="U4627" s="7"/>
      <c r="V4627" s="7"/>
      <c r="W4627" s="7"/>
      <c r="X4627" s="7"/>
      <c r="Y4627" s="7"/>
      <c r="Z4627" s="7"/>
    </row>
    <row r="4628" spans="1:26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  <c r="U4628" s="7"/>
      <c r="V4628" s="7"/>
      <c r="W4628" s="7"/>
      <c r="X4628" s="7"/>
      <c r="Y4628" s="7"/>
      <c r="Z4628" s="7"/>
    </row>
    <row r="4629" spans="1:26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  <c r="U4629" s="7"/>
      <c r="V4629" s="7"/>
      <c r="W4629" s="7"/>
      <c r="X4629" s="7"/>
      <c r="Y4629" s="7"/>
      <c r="Z4629" s="7"/>
    </row>
    <row r="4630" spans="1:26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  <c r="U4630" s="7"/>
      <c r="V4630" s="7"/>
      <c r="W4630" s="7"/>
      <c r="X4630" s="7"/>
      <c r="Y4630" s="7"/>
      <c r="Z4630" s="7"/>
    </row>
    <row r="4631" spans="1:26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  <c r="U4631" s="7"/>
      <c r="V4631" s="7"/>
      <c r="W4631" s="7"/>
      <c r="X4631" s="7"/>
      <c r="Y4631" s="7"/>
      <c r="Z4631" s="7"/>
    </row>
    <row r="4632" spans="1:26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  <c r="U4632" s="7"/>
      <c r="V4632" s="7"/>
      <c r="W4632" s="7"/>
      <c r="X4632" s="7"/>
      <c r="Y4632" s="7"/>
      <c r="Z4632" s="7"/>
    </row>
    <row r="4633" spans="1:26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  <c r="U4633" s="7"/>
      <c r="V4633" s="7"/>
      <c r="W4633" s="7"/>
      <c r="X4633" s="7"/>
      <c r="Y4633" s="7"/>
      <c r="Z4633" s="7"/>
    </row>
    <row r="4634" spans="1:26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  <c r="U4634" s="7"/>
      <c r="V4634" s="7"/>
      <c r="W4634" s="7"/>
      <c r="X4634" s="7"/>
      <c r="Y4634" s="7"/>
      <c r="Z4634" s="7"/>
    </row>
    <row r="4635" spans="1:26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  <c r="U4635" s="7"/>
      <c r="V4635" s="7"/>
      <c r="W4635" s="7"/>
      <c r="X4635" s="7"/>
      <c r="Y4635" s="7"/>
      <c r="Z4635" s="7"/>
    </row>
    <row r="4636" spans="1:26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  <c r="U4636" s="7"/>
      <c r="V4636" s="7"/>
      <c r="W4636" s="7"/>
      <c r="X4636" s="7"/>
      <c r="Y4636" s="7"/>
      <c r="Z4636" s="7"/>
    </row>
    <row r="4637" spans="1:26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  <c r="U4637" s="7"/>
      <c r="V4637" s="7"/>
      <c r="W4637" s="7"/>
      <c r="X4637" s="7"/>
      <c r="Y4637" s="7"/>
      <c r="Z4637" s="7"/>
    </row>
    <row r="4638" spans="1:26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  <c r="U4638" s="7"/>
      <c r="V4638" s="7"/>
      <c r="W4638" s="7"/>
      <c r="X4638" s="7"/>
      <c r="Y4638" s="7"/>
      <c r="Z4638" s="7"/>
    </row>
    <row r="4639" spans="1:26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  <c r="U4639" s="7"/>
      <c r="V4639" s="7"/>
      <c r="W4639" s="7"/>
      <c r="X4639" s="7"/>
      <c r="Y4639" s="7"/>
      <c r="Z4639" s="7"/>
    </row>
    <row r="4640" spans="1:26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7"/>
      <c r="V4640" s="7"/>
      <c r="W4640" s="7"/>
      <c r="X4640" s="7"/>
      <c r="Y4640" s="7"/>
      <c r="Z4640" s="7"/>
    </row>
    <row r="4641" spans="1:26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  <c r="U4641" s="7"/>
      <c r="V4641" s="7"/>
      <c r="W4641" s="7"/>
      <c r="X4641" s="7"/>
      <c r="Y4641" s="7"/>
      <c r="Z4641" s="7"/>
    </row>
    <row r="4642" spans="1:26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  <c r="U4642" s="7"/>
      <c r="V4642" s="7"/>
      <c r="W4642" s="7"/>
      <c r="X4642" s="7"/>
      <c r="Y4642" s="7"/>
      <c r="Z4642" s="7"/>
    </row>
    <row r="4643" spans="1:26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  <c r="U4643" s="7"/>
      <c r="V4643" s="7"/>
      <c r="W4643" s="7"/>
      <c r="X4643" s="7"/>
      <c r="Y4643" s="7"/>
      <c r="Z4643" s="7"/>
    </row>
    <row r="4644" spans="1:26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  <c r="U4644" s="7"/>
      <c r="V4644" s="7"/>
      <c r="W4644" s="7"/>
      <c r="X4644" s="7"/>
      <c r="Y4644" s="7"/>
      <c r="Z4644" s="7"/>
    </row>
    <row r="4645" spans="1:26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  <c r="U4645" s="7"/>
      <c r="V4645" s="7"/>
      <c r="W4645" s="7"/>
      <c r="X4645" s="7"/>
      <c r="Y4645" s="7"/>
      <c r="Z4645" s="7"/>
    </row>
    <row r="4646" spans="1:26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  <c r="U4646" s="7"/>
      <c r="V4646" s="7"/>
      <c r="W4646" s="7"/>
      <c r="X4646" s="7"/>
      <c r="Y4646" s="7"/>
      <c r="Z4646" s="7"/>
    </row>
    <row r="4647" spans="1:26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  <c r="U4647" s="7"/>
      <c r="V4647" s="7"/>
      <c r="W4647" s="7"/>
      <c r="X4647" s="7"/>
      <c r="Y4647" s="7"/>
      <c r="Z4647" s="7"/>
    </row>
    <row r="4648" spans="1:26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  <c r="U4648" s="7"/>
      <c r="V4648" s="7"/>
      <c r="W4648" s="7"/>
      <c r="X4648" s="7"/>
      <c r="Y4648" s="7"/>
      <c r="Z4648" s="7"/>
    </row>
    <row r="4649" spans="1:26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  <c r="U4649" s="7"/>
      <c r="V4649" s="7"/>
      <c r="W4649" s="7"/>
      <c r="X4649" s="7"/>
      <c r="Y4649" s="7"/>
      <c r="Z4649" s="7"/>
    </row>
    <row r="4650" spans="1:26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  <c r="U4650" s="7"/>
      <c r="V4650" s="7"/>
      <c r="W4650" s="7"/>
      <c r="X4650" s="7"/>
      <c r="Y4650" s="7"/>
      <c r="Z4650" s="7"/>
    </row>
    <row r="4651" spans="1:26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  <c r="U4651" s="7"/>
      <c r="V4651" s="7"/>
      <c r="W4651" s="7"/>
      <c r="X4651" s="7"/>
      <c r="Y4651" s="7"/>
      <c r="Z4651" s="7"/>
    </row>
    <row r="4652" spans="1:26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  <c r="U4652" s="7"/>
      <c r="V4652" s="7"/>
      <c r="W4652" s="7"/>
      <c r="X4652" s="7"/>
      <c r="Y4652" s="7"/>
      <c r="Z4652" s="7"/>
    </row>
    <row r="4653" spans="1:26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  <c r="U4653" s="7"/>
      <c r="V4653" s="7"/>
      <c r="W4653" s="7"/>
      <c r="X4653" s="7"/>
      <c r="Y4653" s="7"/>
      <c r="Z4653" s="7"/>
    </row>
    <row r="4654" spans="1:26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  <c r="U4654" s="7"/>
      <c r="V4654" s="7"/>
      <c r="W4654" s="7"/>
      <c r="X4654" s="7"/>
      <c r="Y4654" s="7"/>
      <c r="Z4654" s="7"/>
    </row>
    <row r="4655" spans="1:26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  <c r="U4655" s="7"/>
      <c r="V4655" s="7"/>
      <c r="W4655" s="7"/>
      <c r="X4655" s="7"/>
      <c r="Y4655" s="7"/>
      <c r="Z4655" s="7"/>
    </row>
    <row r="4656" spans="1:26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  <c r="U4656" s="7"/>
      <c r="V4656" s="7"/>
      <c r="W4656" s="7"/>
      <c r="X4656" s="7"/>
      <c r="Y4656" s="7"/>
      <c r="Z4656" s="7"/>
    </row>
    <row r="4657" spans="1:26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  <c r="U4657" s="7"/>
      <c r="V4657" s="7"/>
      <c r="W4657" s="7"/>
      <c r="X4657" s="7"/>
      <c r="Y4657" s="7"/>
      <c r="Z4657" s="7"/>
    </row>
    <row r="4658" spans="1:26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  <c r="U4658" s="7"/>
      <c r="V4658" s="7"/>
      <c r="W4658" s="7"/>
      <c r="X4658" s="7"/>
      <c r="Y4658" s="7"/>
      <c r="Z4658" s="7"/>
    </row>
    <row r="4659" spans="1:26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  <c r="U4659" s="7"/>
      <c r="V4659" s="7"/>
      <c r="W4659" s="7"/>
      <c r="X4659" s="7"/>
      <c r="Y4659" s="7"/>
      <c r="Z4659" s="7"/>
    </row>
    <row r="4660" spans="1:26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  <c r="U4660" s="7"/>
      <c r="V4660" s="7"/>
      <c r="W4660" s="7"/>
      <c r="X4660" s="7"/>
      <c r="Y4660" s="7"/>
      <c r="Z4660" s="7"/>
    </row>
    <row r="4661" spans="1:26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  <c r="U4661" s="7"/>
      <c r="V4661" s="7"/>
      <c r="W4661" s="7"/>
      <c r="X4661" s="7"/>
      <c r="Y4661" s="7"/>
      <c r="Z4661" s="7"/>
    </row>
    <row r="4662" spans="1:26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  <c r="U4662" s="7"/>
      <c r="V4662" s="7"/>
      <c r="W4662" s="7"/>
      <c r="X4662" s="7"/>
      <c r="Y4662" s="7"/>
      <c r="Z4662" s="7"/>
    </row>
    <row r="4663" spans="1:26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  <c r="U4663" s="7"/>
      <c r="V4663" s="7"/>
      <c r="W4663" s="7"/>
      <c r="X4663" s="7"/>
      <c r="Y4663" s="7"/>
      <c r="Z4663" s="7"/>
    </row>
    <row r="4664" spans="1:26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  <c r="U4664" s="7"/>
      <c r="V4664" s="7"/>
      <c r="W4664" s="7"/>
      <c r="X4664" s="7"/>
      <c r="Y4664" s="7"/>
      <c r="Z4664" s="7"/>
    </row>
    <row r="4665" spans="1:26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  <c r="U4665" s="7"/>
      <c r="V4665" s="7"/>
      <c r="W4665" s="7"/>
      <c r="X4665" s="7"/>
      <c r="Y4665" s="7"/>
      <c r="Z4665" s="7"/>
    </row>
    <row r="4666" spans="1:26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  <c r="U4666" s="7"/>
      <c r="V4666" s="7"/>
      <c r="W4666" s="7"/>
      <c r="X4666" s="7"/>
      <c r="Y4666" s="7"/>
      <c r="Z4666" s="7"/>
    </row>
    <row r="4667" spans="1:26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  <c r="U4667" s="7"/>
      <c r="V4667" s="7"/>
      <c r="W4667" s="7"/>
      <c r="X4667" s="7"/>
      <c r="Y4667" s="7"/>
      <c r="Z4667" s="7"/>
    </row>
    <row r="4668" spans="1:26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  <c r="U4668" s="7"/>
      <c r="V4668" s="7"/>
      <c r="W4668" s="7"/>
      <c r="X4668" s="7"/>
      <c r="Y4668" s="7"/>
      <c r="Z4668" s="7"/>
    </row>
    <row r="4669" spans="1:26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  <c r="U4669" s="7"/>
      <c r="V4669" s="7"/>
      <c r="W4669" s="7"/>
      <c r="X4669" s="7"/>
      <c r="Y4669" s="7"/>
      <c r="Z4669" s="7"/>
    </row>
    <row r="4670" spans="1:26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  <c r="U4670" s="7"/>
      <c r="V4670" s="7"/>
      <c r="W4670" s="7"/>
      <c r="X4670" s="7"/>
      <c r="Y4670" s="7"/>
      <c r="Z4670" s="7"/>
    </row>
    <row r="4671" spans="1:26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  <c r="U4671" s="7"/>
      <c r="V4671" s="7"/>
      <c r="W4671" s="7"/>
      <c r="X4671" s="7"/>
      <c r="Y4671" s="7"/>
      <c r="Z4671" s="7"/>
    </row>
    <row r="4672" spans="1:26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  <c r="U4672" s="7"/>
      <c r="V4672" s="7"/>
      <c r="W4672" s="7"/>
      <c r="X4672" s="7"/>
      <c r="Y4672" s="7"/>
      <c r="Z4672" s="7"/>
    </row>
    <row r="4673" spans="1:26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  <c r="U4673" s="7"/>
      <c r="V4673" s="7"/>
      <c r="W4673" s="7"/>
      <c r="X4673" s="7"/>
      <c r="Y4673" s="7"/>
      <c r="Z4673" s="7"/>
    </row>
    <row r="4674" spans="1:26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  <c r="U4674" s="7"/>
      <c r="V4674" s="7"/>
      <c r="W4674" s="7"/>
      <c r="X4674" s="7"/>
      <c r="Y4674" s="7"/>
      <c r="Z4674" s="7"/>
    </row>
    <row r="4675" spans="1:26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  <c r="U4675" s="7"/>
      <c r="V4675" s="7"/>
      <c r="W4675" s="7"/>
      <c r="X4675" s="7"/>
      <c r="Y4675" s="7"/>
      <c r="Z4675" s="7"/>
    </row>
    <row r="4676" spans="1:26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  <c r="U4676" s="7"/>
      <c r="V4676" s="7"/>
      <c r="W4676" s="7"/>
      <c r="X4676" s="7"/>
      <c r="Y4676" s="7"/>
      <c r="Z4676" s="7"/>
    </row>
    <row r="4677" spans="1:26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  <c r="U4677" s="7"/>
      <c r="V4677" s="7"/>
      <c r="W4677" s="7"/>
      <c r="X4677" s="7"/>
      <c r="Y4677" s="7"/>
      <c r="Z4677" s="7"/>
    </row>
    <row r="4678" spans="1:26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  <c r="U4678" s="7"/>
      <c r="V4678" s="7"/>
      <c r="W4678" s="7"/>
      <c r="X4678" s="7"/>
      <c r="Y4678" s="7"/>
      <c r="Z4678" s="7"/>
    </row>
    <row r="4679" spans="1:26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  <c r="U4679" s="7"/>
      <c r="V4679" s="7"/>
      <c r="W4679" s="7"/>
      <c r="X4679" s="7"/>
      <c r="Y4679" s="7"/>
      <c r="Z4679" s="7"/>
    </row>
    <row r="4680" spans="1:26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  <c r="U4680" s="7"/>
      <c r="V4680" s="7"/>
      <c r="W4680" s="7"/>
      <c r="X4680" s="7"/>
      <c r="Y4680" s="7"/>
      <c r="Z4680" s="7"/>
    </row>
    <row r="4681" spans="1:26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  <c r="U4681" s="7"/>
      <c r="V4681" s="7"/>
      <c r="W4681" s="7"/>
      <c r="X4681" s="7"/>
      <c r="Y4681" s="7"/>
      <c r="Z4681" s="7"/>
    </row>
    <row r="4682" spans="1:26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7"/>
      <c r="V4682" s="7"/>
      <c r="W4682" s="7"/>
      <c r="X4682" s="7"/>
      <c r="Y4682" s="7"/>
      <c r="Z4682" s="7"/>
    </row>
    <row r="4683" spans="1:26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  <c r="U4683" s="7"/>
      <c r="V4683" s="7"/>
      <c r="W4683" s="7"/>
      <c r="X4683" s="7"/>
      <c r="Y4683" s="7"/>
      <c r="Z4683" s="7"/>
    </row>
    <row r="4684" spans="1:26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  <c r="U4684" s="7"/>
      <c r="V4684" s="7"/>
      <c r="W4684" s="7"/>
      <c r="X4684" s="7"/>
      <c r="Y4684" s="7"/>
      <c r="Z4684" s="7"/>
    </row>
    <row r="4685" spans="1:26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  <c r="U4685" s="7"/>
      <c r="V4685" s="7"/>
      <c r="W4685" s="7"/>
      <c r="X4685" s="7"/>
      <c r="Y4685" s="7"/>
      <c r="Z4685" s="7"/>
    </row>
    <row r="4686" spans="1:26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  <c r="U4686" s="7"/>
      <c r="V4686" s="7"/>
      <c r="W4686" s="7"/>
      <c r="X4686" s="7"/>
      <c r="Y4686" s="7"/>
      <c r="Z4686" s="7"/>
    </row>
    <row r="4687" spans="1:26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  <c r="U4687" s="7"/>
      <c r="V4687" s="7"/>
      <c r="W4687" s="7"/>
      <c r="X4687" s="7"/>
      <c r="Y4687" s="7"/>
      <c r="Z4687" s="7"/>
    </row>
    <row r="4688" spans="1:26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  <c r="U4688" s="7"/>
      <c r="V4688" s="7"/>
      <c r="W4688" s="7"/>
      <c r="X4688" s="7"/>
      <c r="Y4688" s="7"/>
      <c r="Z4688" s="7"/>
    </row>
    <row r="4689" spans="1:26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  <c r="U4689" s="7"/>
      <c r="V4689" s="7"/>
      <c r="W4689" s="7"/>
      <c r="X4689" s="7"/>
      <c r="Y4689" s="7"/>
      <c r="Z4689" s="7"/>
    </row>
    <row r="4690" spans="1:26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  <c r="U4690" s="7"/>
      <c r="V4690" s="7"/>
      <c r="W4690" s="7"/>
      <c r="X4690" s="7"/>
      <c r="Y4690" s="7"/>
      <c r="Z4690" s="7"/>
    </row>
    <row r="4691" spans="1:26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  <c r="U4691" s="7"/>
      <c r="V4691" s="7"/>
      <c r="W4691" s="7"/>
      <c r="X4691" s="7"/>
      <c r="Y4691" s="7"/>
      <c r="Z4691" s="7"/>
    </row>
    <row r="4692" spans="1:26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  <c r="U4692" s="7"/>
      <c r="V4692" s="7"/>
      <c r="W4692" s="7"/>
      <c r="X4692" s="7"/>
      <c r="Y4692" s="7"/>
      <c r="Z4692" s="7"/>
    </row>
    <row r="4693" spans="1:26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  <c r="U4693" s="7"/>
      <c r="V4693" s="7"/>
      <c r="W4693" s="7"/>
      <c r="X4693" s="7"/>
      <c r="Y4693" s="7"/>
      <c r="Z4693" s="7"/>
    </row>
    <row r="4694" spans="1:26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  <c r="U4694" s="7"/>
      <c r="V4694" s="7"/>
      <c r="W4694" s="7"/>
      <c r="X4694" s="7"/>
      <c r="Y4694" s="7"/>
      <c r="Z4694" s="7"/>
    </row>
    <row r="4695" spans="1:26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  <c r="U4695" s="7"/>
      <c r="V4695" s="7"/>
      <c r="W4695" s="7"/>
      <c r="X4695" s="7"/>
      <c r="Y4695" s="7"/>
      <c r="Z4695" s="7"/>
    </row>
    <row r="4696" spans="1:26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  <c r="U4696" s="7"/>
      <c r="V4696" s="7"/>
      <c r="W4696" s="7"/>
      <c r="X4696" s="7"/>
      <c r="Y4696" s="7"/>
      <c r="Z4696" s="7"/>
    </row>
    <row r="4697" spans="1:26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  <c r="U4697" s="7"/>
      <c r="V4697" s="7"/>
      <c r="W4697" s="7"/>
      <c r="X4697" s="7"/>
      <c r="Y4697" s="7"/>
      <c r="Z4697" s="7"/>
    </row>
    <row r="4698" spans="1:26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  <c r="U4698" s="7"/>
      <c r="V4698" s="7"/>
      <c r="W4698" s="7"/>
      <c r="X4698" s="7"/>
      <c r="Y4698" s="7"/>
      <c r="Z4698" s="7"/>
    </row>
    <row r="4699" spans="1:26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  <c r="U4699" s="7"/>
      <c r="V4699" s="7"/>
      <c r="W4699" s="7"/>
      <c r="X4699" s="7"/>
      <c r="Y4699" s="7"/>
      <c r="Z4699" s="7"/>
    </row>
    <row r="4700" spans="1:26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  <c r="U4700" s="7"/>
      <c r="V4700" s="7"/>
      <c r="W4700" s="7"/>
      <c r="X4700" s="7"/>
      <c r="Y4700" s="7"/>
      <c r="Z4700" s="7"/>
    </row>
    <row r="4701" spans="1:26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  <c r="U4701" s="7"/>
      <c r="V4701" s="7"/>
      <c r="W4701" s="7"/>
      <c r="X4701" s="7"/>
      <c r="Y4701" s="7"/>
      <c r="Z4701" s="7"/>
    </row>
    <row r="4702" spans="1:26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  <c r="U4702" s="7"/>
      <c r="V4702" s="7"/>
      <c r="W4702" s="7"/>
      <c r="X4702" s="7"/>
      <c r="Y4702" s="7"/>
      <c r="Z4702" s="7"/>
    </row>
    <row r="4703" spans="1:26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  <c r="U4703" s="7"/>
      <c r="V4703" s="7"/>
      <c r="W4703" s="7"/>
      <c r="X4703" s="7"/>
      <c r="Y4703" s="7"/>
      <c r="Z4703" s="7"/>
    </row>
    <row r="4704" spans="1:26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  <c r="U4704" s="7"/>
      <c r="V4704" s="7"/>
      <c r="W4704" s="7"/>
      <c r="X4704" s="7"/>
      <c r="Y4704" s="7"/>
      <c r="Z4704" s="7"/>
    </row>
    <row r="4705" spans="1:26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  <c r="U4705" s="7"/>
      <c r="V4705" s="7"/>
      <c r="W4705" s="7"/>
      <c r="X4705" s="7"/>
      <c r="Y4705" s="7"/>
      <c r="Z4705" s="7"/>
    </row>
    <row r="4706" spans="1:26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  <c r="U4706" s="7"/>
      <c r="V4706" s="7"/>
      <c r="W4706" s="7"/>
      <c r="X4706" s="7"/>
      <c r="Y4706" s="7"/>
      <c r="Z4706" s="7"/>
    </row>
    <row r="4707" spans="1:26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  <c r="U4707" s="7"/>
      <c r="V4707" s="7"/>
      <c r="W4707" s="7"/>
      <c r="X4707" s="7"/>
      <c r="Y4707" s="7"/>
      <c r="Z4707" s="7"/>
    </row>
    <row r="4708" spans="1:26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  <c r="U4708" s="7"/>
      <c r="V4708" s="7"/>
      <c r="W4708" s="7"/>
      <c r="X4708" s="7"/>
      <c r="Y4708" s="7"/>
      <c r="Z4708" s="7"/>
    </row>
    <row r="4709" spans="1:26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  <c r="U4709" s="7"/>
      <c r="V4709" s="7"/>
      <c r="W4709" s="7"/>
      <c r="X4709" s="7"/>
      <c r="Y4709" s="7"/>
      <c r="Z4709" s="7"/>
    </row>
    <row r="4710" spans="1:26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  <c r="U4710" s="7"/>
      <c r="V4710" s="7"/>
      <c r="W4710" s="7"/>
      <c r="X4710" s="7"/>
      <c r="Y4710" s="7"/>
      <c r="Z4710" s="7"/>
    </row>
    <row r="4711" spans="1:26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  <c r="U4711" s="7"/>
      <c r="V4711" s="7"/>
      <c r="W4711" s="7"/>
      <c r="X4711" s="7"/>
      <c r="Y4711" s="7"/>
      <c r="Z4711" s="7"/>
    </row>
    <row r="4712" spans="1:26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  <c r="U4712" s="7"/>
      <c r="V4712" s="7"/>
      <c r="W4712" s="7"/>
      <c r="X4712" s="7"/>
      <c r="Y4712" s="7"/>
      <c r="Z4712" s="7"/>
    </row>
    <row r="4713" spans="1:26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  <c r="U4713" s="7"/>
      <c r="V4713" s="7"/>
      <c r="W4713" s="7"/>
      <c r="X4713" s="7"/>
      <c r="Y4713" s="7"/>
      <c r="Z4713" s="7"/>
    </row>
    <row r="4714" spans="1:26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  <c r="U4714" s="7"/>
      <c r="V4714" s="7"/>
      <c r="W4714" s="7"/>
      <c r="X4714" s="7"/>
      <c r="Y4714" s="7"/>
      <c r="Z4714" s="7"/>
    </row>
    <row r="4715" spans="1:26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  <c r="U4715" s="7"/>
      <c r="V4715" s="7"/>
      <c r="W4715" s="7"/>
      <c r="X4715" s="7"/>
      <c r="Y4715" s="7"/>
      <c r="Z4715" s="7"/>
    </row>
    <row r="4716" spans="1:26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  <c r="U4716" s="7"/>
      <c r="V4716" s="7"/>
      <c r="W4716" s="7"/>
      <c r="X4716" s="7"/>
      <c r="Y4716" s="7"/>
      <c r="Z4716" s="7"/>
    </row>
    <row r="4717" spans="1:26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  <c r="U4717" s="7"/>
      <c r="V4717" s="7"/>
      <c r="W4717" s="7"/>
      <c r="X4717" s="7"/>
      <c r="Y4717" s="7"/>
      <c r="Z4717" s="7"/>
    </row>
    <row r="4718" spans="1:26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  <c r="U4718" s="7"/>
      <c r="V4718" s="7"/>
      <c r="W4718" s="7"/>
      <c r="X4718" s="7"/>
      <c r="Y4718" s="7"/>
      <c r="Z4718" s="7"/>
    </row>
    <row r="4719" spans="1:26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  <c r="U4719" s="7"/>
      <c r="V4719" s="7"/>
      <c r="W4719" s="7"/>
      <c r="X4719" s="7"/>
      <c r="Y4719" s="7"/>
      <c r="Z4719" s="7"/>
    </row>
    <row r="4720" spans="1:26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  <c r="U4720" s="7"/>
      <c r="V4720" s="7"/>
      <c r="W4720" s="7"/>
      <c r="X4720" s="7"/>
      <c r="Y4720" s="7"/>
      <c r="Z4720" s="7"/>
    </row>
    <row r="4721" spans="1:26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  <c r="U4721" s="7"/>
      <c r="V4721" s="7"/>
      <c r="W4721" s="7"/>
      <c r="X4721" s="7"/>
      <c r="Y4721" s="7"/>
      <c r="Z4721" s="7"/>
    </row>
    <row r="4722" spans="1:26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  <c r="U4722" s="7"/>
      <c r="V4722" s="7"/>
      <c r="W4722" s="7"/>
      <c r="X4722" s="7"/>
      <c r="Y4722" s="7"/>
      <c r="Z4722" s="7"/>
    </row>
    <row r="4723" spans="1:26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  <c r="U4723" s="7"/>
      <c r="V4723" s="7"/>
      <c r="W4723" s="7"/>
      <c r="X4723" s="7"/>
      <c r="Y4723" s="7"/>
      <c r="Z4723" s="7"/>
    </row>
    <row r="4724" spans="1:26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  <c r="U4724" s="7"/>
      <c r="V4724" s="7"/>
      <c r="W4724" s="7"/>
      <c r="X4724" s="7"/>
      <c r="Y4724" s="7"/>
      <c r="Z4724" s="7"/>
    </row>
    <row r="4725" spans="1:26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  <c r="U4725" s="7"/>
      <c r="V4725" s="7"/>
      <c r="W4725" s="7"/>
      <c r="X4725" s="7"/>
      <c r="Y4725" s="7"/>
      <c r="Z4725" s="7"/>
    </row>
    <row r="4726" spans="1:26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  <c r="U4726" s="7"/>
      <c r="V4726" s="7"/>
      <c r="W4726" s="7"/>
      <c r="X4726" s="7"/>
      <c r="Y4726" s="7"/>
      <c r="Z4726" s="7"/>
    </row>
    <row r="4727" spans="1:26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  <c r="U4727" s="7"/>
      <c r="V4727" s="7"/>
      <c r="W4727" s="7"/>
      <c r="X4727" s="7"/>
      <c r="Y4727" s="7"/>
      <c r="Z4727" s="7"/>
    </row>
    <row r="4728" spans="1:26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  <c r="U4728" s="7"/>
      <c r="V4728" s="7"/>
      <c r="W4728" s="7"/>
      <c r="X4728" s="7"/>
      <c r="Y4728" s="7"/>
      <c r="Z4728" s="7"/>
    </row>
    <row r="4729" spans="1:26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  <c r="U4729" s="7"/>
      <c r="V4729" s="7"/>
      <c r="W4729" s="7"/>
      <c r="X4729" s="7"/>
      <c r="Y4729" s="7"/>
      <c r="Z4729" s="7"/>
    </row>
    <row r="4730" spans="1:26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  <c r="U4730" s="7"/>
      <c r="V4730" s="7"/>
      <c r="W4730" s="7"/>
      <c r="X4730" s="7"/>
      <c r="Y4730" s="7"/>
      <c r="Z4730" s="7"/>
    </row>
    <row r="4731" spans="1:26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  <c r="U4731" s="7"/>
      <c r="V4731" s="7"/>
      <c r="W4731" s="7"/>
      <c r="X4731" s="7"/>
      <c r="Y4731" s="7"/>
      <c r="Z4731" s="7"/>
    </row>
    <row r="4732" spans="1:26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  <c r="U4732" s="7"/>
      <c r="V4732" s="7"/>
      <c r="W4732" s="7"/>
      <c r="X4732" s="7"/>
      <c r="Y4732" s="7"/>
      <c r="Z4732" s="7"/>
    </row>
    <row r="4733" spans="1:26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  <c r="U4733" s="7"/>
      <c r="V4733" s="7"/>
      <c r="W4733" s="7"/>
      <c r="X4733" s="7"/>
      <c r="Y4733" s="7"/>
      <c r="Z4733" s="7"/>
    </row>
    <row r="4734" spans="1:26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  <c r="U4734" s="7"/>
      <c r="V4734" s="7"/>
      <c r="W4734" s="7"/>
      <c r="X4734" s="7"/>
      <c r="Y4734" s="7"/>
      <c r="Z4734" s="7"/>
    </row>
    <row r="4735" spans="1:26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  <c r="U4735" s="7"/>
      <c r="V4735" s="7"/>
      <c r="W4735" s="7"/>
      <c r="X4735" s="7"/>
      <c r="Y4735" s="7"/>
      <c r="Z4735" s="7"/>
    </row>
    <row r="4736" spans="1:26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  <c r="U4736" s="7"/>
      <c r="V4736" s="7"/>
      <c r="W4736" s="7"/>
      <c r="X4736" s="7"/>
      <c r="Y4736" s="7"/>
      <c r="Z4736" s="7"/>
    </row>
    <row r="4737" spans="1:26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  <c r="U4737" s="7"/>
      <c r="V4737" s="7"/>
      <c r="W4737" s="7"/>
      <c r="X4737" s="7"/>
      <c r="Y4737" s="7"/>
      <c r="Z4737" s="7"/>
    </row>
    <row r="4738" spans="1:26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  <c r="U4738" s="7"/>
      <c r="V4738" s="7"/>
      <c r="W4738" s="7"/>
      <c r="X4738" s="7"/>
      <c r="Y4738" s="7"/>
      <c r="Z4738" s="7"/>
    </row>
    <row r="4739" spans="1:26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  <c r="U4739" s="7"/>
      <c r="V4739" s="7"/>
      <c r="W4739" s="7"/>
      <c r="X4739" s="7"/>
      <c r="Y4739" s="7"/>
      <c r="Z4739" s="7"/>
    </row>
    <row r="4740" spans="1:26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  <c r="U4740" s="7"/>
      <c r="V4740" s="7"/>
      <c r="W4740" s="7"/>
      <c r="X4740" s="7"/>
      <c r="Y4740" s="7"/>
      <c r="Z4740" s="7"/>
    </row>
    <row r="4741" spans="1:26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  <c r="U4741" s="7"/>
      <c r="V4741" s="7"/>
      <c r="W4741" s="7"/>
      <c r="X4741" s="7"/>
      <c r="Y4741" s="7"/>
      <c r="Z4741" s="7"/>
    </row>
    <row r="4742" spans="1:26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  <c r="U4742" s="7"/>
      <c r="V4742" s="7"/>
      <c r="W4742" s="7"/>
      <c r="X4742" s="7"/>
      <c r="Y4742" s="7"/>
      <c r="Z4742" s="7"/>
    </row>
    <row r="4743" spans="1:26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  <c r="U4743" s="7"/>
      <c r="V4743" s="7"/>
      <c r="W4743" s="7"/>
      <c r="X4743" s="7"/>
      <c r="Y4743" s="7"/>
      <c r="Z4743" s="7"/>
    </row>
    <row r="4744" spans="1:26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  <c r="U4744" s="7"/>
      <c r="V4744" s="7"/>
      <c r="W4744" s="7"/>
      <c r="X4744" s="7"/>
      <c r="Y4744" s="7"/>
      <c r="Z4744" s="7"/>
    </row>
    <row r="4745" spans="1:26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  <c r="U4745" s="7"/>
      <c r="V4745" s="7"/>
      <c r="W4745" s="7"/>
      <c r="X4745" s="7"/>
      <c r="Y4745" s="7"/>
      <c r="Z4745" s="7"/>
    </row>
    <row r="4746" spans="1:26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  <c r="U4746" s="7"/>
      <c r="V4746" s="7"/>
      <c r="W4746" s="7"/>
      <c r="X4746" s="7"/>
      <c r="Y4746" s="7"/>
      <c r="Z4746" s="7"/>
    </row>
    <row r="4747" spans="1:26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  <c r="U4747" s="7"/>
      <c r="V4747" s="7"/>
      <c r="W4747" s="7"/>
      <c r="X4747" s="7"/>
      <c r="Y4747" s="7"/>
      <c r="Z4747" s="7"/>
    </row>
    <row r="4748" spans="1:26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  <c r="U4748" s="7"/>
      <c r="V4748" s="7"/>
      <c r="W4748" s="7"/>
      <c r="X4748" s="7"/>
      <c r="Y4748" s="7"/>
      <c r="Z4748" s="7"/>
    </row>
    <row r="4749" spans="1:26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  <c r="U4749" s="7"/>
      <c r="V4749" s="7"/>
      <c r="W4749" s="7"/>
      <c r="X4749" s="7"/>
      <c r="Y4749" s="7"/>
      <c r="Z4749" s="7"/>
    </row>
    <row r="4750" spans="1:26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  <c r="U4750" s="7"/>
      <c r="V4750" s="7"/>
      <c r="W4750" s="7"/>
      <c r="X4750" s="7"/>
      <c r="Y4750" s="7"/>
      <c r="Z4750" s="7"/>
    </row>
    <row r="4751" spans="1:26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  <c r="U4751" s="7"/>
      <c r="V4751" s="7"/>
      <c r="W4751" s="7"/>
      <c r="X4751" s="7"/>
      <c r="Y4751" s="7"/>
      <c r="Z4751" s="7"/>
    </row>
    <row r="4752" spans="1:26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  <c r="U4752" s="7"/>
      <c r="V4752" s="7"/>
      <c r="W4752" s="7"/>
      <c r="X4752" s="7"/>
      <c r="Y4752" s="7"/>
      <c r="Z4752" s="7"/>
    </row>
    <row r="4753" spans="1:26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  <c r="U4753" s="7"/>
      <c r="V4753" s="7"/>
      <c r="W4753" s="7"/>
      <c r="X4753" s="7"/>
      <c r="Y4753" s="7"/>
      <c r="Z4753" s="7"/>
    </row>
    <row r="4754" spans="1:26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  <c r="U4754" s="7"/>
      <c r="V4754" s="7"/>
      <c r="W4754" s="7"/>
      <c r="X4754" s="7"/>
      <c r="Y4754" s="7"/>
      <c r="Z4754" s="7"/>
    </row>
    <row r="4755" spans="1:26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  <c r="U4755" s="7"/>
      <c r="V4755" s="7"/>
      <c r="W4755" s="7"/>
      <c r="X4755" s="7"/>
      <c r="Y4755" s="7"/>
      <c r="Z4755" s="7"/>
    </row>
    <row r="4756" spans="1:26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  <c r="U4756" s="7"/>
      <c r="V4756" s="7"/>
      <c r="W4756" s="7"/>
      <c r="X4756" s="7"/>
      <c r="Y4756" s="7"/>
      <c r="Z4756" s="7"/>
    </row>
    <row r="4757" spans="1:26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  <c r="U4757" s="7"/>
      <c r="V4757" s="7"/>
      <c r="W4757" s="7"/>
      <c r="X4757" s="7"/>
      <c r="Y4757" s="7"/>
      <c r="Z4757" s="7"/>
    </row>
    <row r="4758" spans="1:26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  <c r="U4758" s="7"/>
      <c r="V4758" s="7"/>
      <c r="W4758" s="7"/>
      <c r="X4758" s="7"/>
      <c r="Y4758" s="7"/>
      <c r="Z4758" s="7"/>
    </row>
    <row r="4759" spans="1:26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  <c r="U4759" s="7"/>
      <c r="V4759" s="7"/>
      <c r="W4759" s="7"/>
      <c r="X4759" s="7"/>
      <c r="Y4759" s="7"/>
      <c r="Z4759" s="7"/>
    </row>
    <row r="4760" spans="1:26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  <c r="U4760" s="7"/>
      <c r="V4760" s="7"/>
      <c r="W4760" s="7"/>
      <c r="X4760" s="7"/>
      <c r="Y4760" s="7"/>
      <c r="Z4760" s="7"/>
    </row>
    <row r="4761" spans="1:26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  <c r="U4761" s="7"/>
      <c r="V4761" s="7"/>
      <c r="W4761" s="7"/>
      <c r="X4761" s="7"/>
      <c r="Y4761" s="7"/>
      <c r="Z4761" s="7"/>
    </row>
    <row r="4762" spans="1:26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  <c r="U4762" s="7"/>
      <c r="V4762" s="7"/>
      <c r="W4762" s="7"/>
      <c r="X4762" s="7"/>
      <c r="Y4762" s="7"/>
      <c r="Z4762" s="7"/>
    </row>
    <row r="4763" spans="1:26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  <c r="U4763" s="7"/>
      <c r="V4763" s="7"/>
      <c r="W4763" s="7"/>
      <c r="X4763" s="7"/>
      <c r="Y4763" s="7"/>
      <c r="Z4763" s="7"/>
    </row>
    <row r="4764" spans="1:26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  <c r="U4764" s="7"/>
      <c r="V4764" s="7"/>
      <c r="W4764" s="7"/>
      <c r="X4764" s="7"/>
      <c r="Y4764" s="7"/>
      <c r="Z4764" s="7"/>
    </row>
    <row r="4765" spans="1:26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  <c r="U4765" s="7"/>
      <c r="V4765" s="7"/>
      <c r="W4765" s="7"/>
      <c r="X4765" s="7"/>
      <c r="Y4765" s="7"/>
      <c r="Z4765" s="7"/>
    </row>
    <row r="4766" spans="1:26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  <c r="U4766" s="7"/>
      <c r="V4766" s="7"/>
      <c r="W4766" s="7"/>
      <c r="X4766" s="7"/>
      <c r="Y4766" s="7"/>
      <c r="Z4766" s="7"/>
    </row>
    <row r="4767" spans="1:26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  <c r="U4767" s="7"/>
      <c r="V4767" s="7"/>
      <c r="W4767" s="7"/>
      <c r="X4767" s="7"/>
      <c r="Y4767" s="7"/>
      <c r="Z4767" s="7"/>
    </row>
    <row r="4768" spans="1:26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  <c r="U4768" s="7"/>
      <c r="V4768" s="7"/>
      <c r="W4768" s="7"/>
      <c r="X4768" s="7"/>
      <c r="Y4768" s="7"/>
      <c r="Z4768" s="7"/>
    </row>
    <row r="4769" spans="1:26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  <c r="U4769" s="7"/>
      <c r="V4769" s="7"/>
      <c r="W4769" s="7"/>
      <c r="X4769" s="7"/>
      <c r="Y4769" s="7"/>
      <c r="Z4769" s="7"/>
    </row>
    <row r="4770" spans="1:26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  <c r="U4770" s="7"/>
      <c r="V4770" s="7"/>
      <c r="W4770" s="7"/>
      <c r="X4770" s="7"/>
      <c r="Y4770" s="7"/>
      <c r="Z4770" s="7"/>
    </row>
    <row r="4771" spans="1:26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  <c r="U4771" s="7"/>
      <c r="V4771" s="7"/>
      <c r="W4771" s="7"/>
      <c r="X4771" s="7"/>
      <c r="Y4771" s="7"/>
      <c r="Z4771" s="7"/>
    </row>
    <row r="4772" spans="1:26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  <c r="U4772" s="7"/>
      <c r="V4772" s="7"/>
      <c r="W4772" s="7"/>
      <c r="X4772" s="7"/>
      <c r="Y4772" s="7"/>
      <c r="Z4772" s="7"/>
    </row>
    <row r="4773" spans="1:26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  <c r="U4773" s="7"/>
      <c r="V4773" s="7"/>
      <c r="W4773" s="7"/>
      <c r="X4773" s="7"/>
      <c r="Y4773" s="7"/>
      <c r="Z4773" s="7"/>
    </row>
    <row r="4774" spans="1:26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  <c r="U4774" s="7"/>
      <c r="V4774" s="7"/>
      <c r="W4774" s="7"/>
      <c r="X4774" s="7"/>
      <c r="Y4774" s="7"/>
      <c r="Z4774" s="7"/>
    </row>
    <row r="4775" spans="1:26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  <c r="U4775" s="7"/>
      <c r="V4775" s="7"/>
      <c r="W4775" s="7"/>
      <c r="X4775" s="7"/>
      <c r="Y4775" s="7"/>
      <c r="Z4775" s="7"/>
    </row>
    <row r="4776" spans="1:26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  <c r="U4776" s="7"/>
      <c r="V4776" s="7"/>
      <c r="W4776" s="7"/>
      <c r="X4776" s="7"/>
      <c r="Y4776" s="7"/>
      <c r="Z4776" s="7"/>
    </row>
    <row r="4777" spans="1:26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  <c r="U4777" s="7"/>
      <c r="V4777" s="7"/>
      <c r="W4777" s="7"/>
      <c r="X4777" s="7"/>
      <c r="Y4777" s="7"/>
      <c r="Z4777" s="7"/>
    </row>
    <row r="4778" spans="1:26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  <c r="U4778" s="7"/>
      <c r="V4778" s="7"/>
      <c r="W4778" s="7"/>
      <c r="X4778" s="7"/>
      <c r="Y4778" s="7"/>
      <c r="Z4778" s="7"/>
    </row>
    <row r="4779" spans="1:26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  <c r="U4779" s="7"/>
      <c r="V4779" s="7"/>
      <c r="W4779" s="7"/>
      <c r="X4779" s="7"/>
      <c r="Y4779" s="7"/>
      <c r="Z4779" s="7"/>
    </row>
    <row r="4780" spans="1:26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  <c r="U4780" s="7"/>
      <c r="V4780" s="7"/>
      <c r="W4780" s="7"/>
      <c r="X4780" s="7"/>
      <c r="Y4780" s="7"/>
      <c r="Z4780" s="7"/>
    </row>
    <row r="4781" spans="1:26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  <c r="U4781" s="7"/>
      <c r="V4781" s="7"/>
      <c r="W4781" s="7"/>
      <c r="X4781" s="7"/>
      <c r="Y4781" s="7"/>
      <c r="Z4781" s="7"/>
    </row>
    <row r="4782" spans="1:26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  <c r="U4782" s="7"/>
      <c r="V4782" s="7"/>
      <c r="W4782" s="7"/>
      <c r="X4782" s="7"/>
      <c r="Y4782" s="7"/>
      <c r="Z4782" s="7"/>
    </row>
    <row r="4783" spans="1:26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  <c r="U4783" s="7"/>
      <c r="V4783" s="7"/>
      <c r="W4783" s="7"/>
      <c r="X4783" s="7"/>
      <c r="Y4783" s="7"/>
      <c r="Z4783" s="7"/>
    </row>
    <row r="4784" spans="1:26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  <c r="U4784" s="7"/>
      <c r="V4784" s="7"/>
      <c r="W4784" s="7"/>
      <c r="X4784" s="7"/>
      <c r="Y4784" s="7"/>
      <c r="Z4784" s="7"/>
    </row>
    <row r="4785" spans="1:26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  <c r="U4785" s="7"/>
      <c r="V4785" s="7"/>
      <c r="W4785" s="7"/>
      <c r="X4785" s="7"/>
      <c r="Y4785" s="7"/>
      <c r="Z4785" s="7"/>
    </row>
    <row r="4786" spans="1:26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  <c r="U4786" s="7"/>
      <c r="V4786" s="7"/>
      <c r="W4786" s="7"/>
      <c r="X4786" s="7"/>
      <c r="Y4786" s="7"/>
      <c r="Z4786" s="7"/>
    </row>
    <row r="4787" spans="1:26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  <c r="U4787" s="7"/>
      <c r="V4787" s="7"/>
      <c r="W4787" s="7"/>
      <c r="X4787" s="7"/>
      <c r="Y4787" s="7"/>
      <c r="Z4787" s="7"/>
    </row>
    <row r="4788" spans="1:26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  <c r="U4788" s="7"/>
      <c r="V4788" s="7"/>
      <c r="W4788" s="7"/>
      <c r="X4788" s="7"/>
      <c r="Y4788" s="7"/>
      <c r="Z4788" s="7"/>
    </row>
    <row r="4789" spans="1:26">
      <c r="A4789" s="7"/>
      <c r="B4789" s="9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  <c r="U4789" s="7"/>
      <c r="V4789" s="7"/>
      <c r="W4789" s="7"/>
      <c r="X4789" s="7"/>
      <c r="Y4789" s="7"/>
      <c r="Z4789" s="7"/>
    </row>
    <row r="4790" spans="1:26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  <c r="U4790" s="7"/>
      <c r="V4790" s="7"/>
      <c r="W4790" s="7"/>
      <c r="X4790" s="7"/>
      <c r="Y4790" s="7"/>
      <c r="Z4790" s="7"/>
    </row>
    <row r="4791" spans="1:26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  <c r="U4791" s="7"/>
      <c r="V4791" s="7"/>
      <c r="W4791" s="7"/>
      <c r="X4791" s="7"/>
      <c r="Y4791" s="7"/>
      <c r="Z4791" s="7"/>
    </row>
    <row r="4792" spans="1:26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  <c r="U4792" s="7"/>
      <c r="V4792" s="7"/>
      <c r="W4792" s="7"/>
      <c r="X4792" s="7"/>
      <c r="Y4792" s="7"/>
      <c r="Z4792" s="7"/>
    </row>
    <row r="4793" spans="1:26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  <c r="U4793" s="7"/>
      <c r="V4793" s="7"/>
      <c r="W4793" s="7"/>
      <c r="X4793" s="7"/>
      <c r="Y4793" s="7"/>
      <c r="Z4793" s="7"/>
    </row>
    <row r="4794" spans="1:26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  <c r="U4794" s="7"/>
      <c r="V4794" s="7"/>
      <c r="W4794" s="7"/>
      <c r="X4794" s="7"/>
      <c r="Y4794" s="7"/>
      <c r="Z4794" s="7"/>
    </row>
    <row r="4795" spans="1:26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  <c r="U4795" s="7"/>
      <c r="V4795" s="7"/>
      <c r="W4795" s="7"/>
      <c r="X4795" s="7"/>
      <c r="Y4795" s="7"/>
      <c r="Z4795" s="7"/>
    </row>
    <row r="4796" spans="1:26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  <c r="U4796" s="7"/>
      <c r="V4796" s="7"/>
      <c r="W4796" s="7"/>
      <c r="X4796" s="7"/>
      <c r="Y4796" s="7"/>
      <c r="Z4796" s="7"/>
    </row>
    <row r="4797" spans="1:26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  <c r="U4797" s="7"/>
      <c r="V4797" s="7"/>
      <c r="W4797" s="7"/>
      <c r="X4797" s="7"/>
      <c r="Y4797" s="7"/>
      <c r="Z4797" s="7"/>
    </row>
    <row r="4798" spans="1:26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  <c r="U4798" s="7"/>
      <c r="V4798" s="7"/>
      <c r="W4798" s="7"/>
      <c r="X4798" s="7"/>
      <c r="Y4798" s="7"/>
      <c r="Z4798" s="7"/>
    </row>
    <row r="4799" spans="1:26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  <c r="U4799" s="7"/>
      <c r="V4799" s="7"/>
      <c r="W4799" s="7"/>
      <c r="X4799" s="7"/>
      <c r="Y4799" s="7"/>
      <c r="Z4799" s="7"/>
    </row>
    <row r="4800" spans="1:26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  <c r="U4800" s="7"/>
      <c r="V4800" s="7"/>
      <c r="W4800" s="7"/>
      <c r="X4800" s="7"/>
      <c r="Y4800" s="7"/>
      <c r="Z4800" s="7"/>
    </row>
    <row r="4801" spans="1:26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  <c r="U4801" s="7"/>
      <c r="V4801" s="7"/>
      <c r="W4801" s="7"/>
      <c r="X4801" s="7"/>
      <c r="Y4801" s="7"/>
      <c r="Z4801" s="7"/>
    </row>
    <row r="4802" spans="1:26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  <c r="U4802" s="7"/>
      <c r="V4802" s="7"/>
      <c r="W4802" s="7"/>
      <c r="X4802" s="7"/>
      <c r="Y4802" s="7"/>
      <c r="Z4802" s="7"/>
    </row>
    <row r="4803" spans="1:26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  <c r="U4803" s="7"/>
      <c r="V4803" s="7"/>
      <c r="W4803" s="7"/>
      <c r="X4803" s="7"/>
      <c r="Y4803" s="7"/>
      <c r="Z4803" s="7"/>
    </row>
    <row r="4804" spans="1:26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  <c r="U4804" s="7"/>
      <c r="V4804" s="7"/>
      <c r="W4804" s="7"/>
      <c r="X4804" s="7"/>
      <c r="Y4804" s="7"/>
      <c r="Z4804" s="7"/>
    </row>
    <row r="4805" spans="1:26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  <c r="U4805" s="7"/>
      <c r="V4805" s="7"/>
      <c r="W4805" s="7"/>
      <c r="X4805" s="7"/>
      <c r="Y4805" s="7"/>
      <c r="Z4805" s="7"/>
    </row>
    <row r="4806" spans="1:26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  <c r="U4806" s="7"/>
      <c r="V4806" s="7"/>
      <c r="W4806" s="7"/>
      <c r="X4806" s="7"/>
      <c r="Y4806" s="7"/>
      <c r="Z4806" s="7"/>
    </row>
    <row r="4807" spans="1:26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  <c r="U4807" s="7"/>
      <c r="V4807" s="7"/>
      <c r="W4807" s="7"/>
      <c r="X4807" s="7"/>
      <c r="Y4807" s="7"/>
      <c r="Z4807" s="7"/>
    </row>
    <row r="4808" spans="1:26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  <c r="U4808" s="7"/>
      <c r="V4808" s="7"/>
      <c r="W4808" s="7"/>
      <c r="X4808" s="7"/>
      <c r="Y4808" s="7"/>
      <c r="Z4808" s="7"/>
    </row>
    <row r="4809" spans="1:26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  <c r="U4809" s="7"/>
      <c r="V4809" s="7"/>
      <c r="W4809" s="7"/>
      <c r="X4809" s="7"/>
      <c r="Y4809" s="7"/>
      <c r="Z4809" s="7"/>
    </row>
    <row r="4810" spans="1:26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  <c r="U4810" s="7"/>
      <c r="V4810" s="7"/>
      <c r="W4810" s="7"/>
      <c r="X4810" s="7"/>
      <c r="Y4810" s="7"/>
      <c r="Z4810" s="7"/>
    </row>
    <row r="4811" spans="1:26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  <c r="U4811" s="7"/>
      <c r="V4811" s="7"/>
      <c r="W4811" s="7"/>
      <c r="X4811" s="7"/>
      <c r="Y4811" s="7"/>
      <c r="Z4811" s="7"/>
    </row>
    <row r="4812" spans="1:26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  <c r="U4812" s="7"/>
      <c r="V4812" s="7"/>
      <c r="W4812" s="7"/>
      <c r="X4812" s="7"/>
      <c r="Y4812" s="7"/>
      <c r="Z4812" s="7"/>
    </row>
    <row r="4813" spans="1:26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  <c r="U4813" s="7"/>
      <c r="V4813" s="7"/>
      <c r="W4813" s="7"/>
      <c r="X4813" s="7"/>
      <c r="Y4813" s="7"/>
      <c r="Z4813" s="7"/>
    </row>
    <row r="4814" spans="1:26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  <c r="U4814" s="7"/>
      <c r="V4814" s="7"/>
      <c r="W4814" s="7"/>
      <c r="X4814" s="7"/>
      <c r="Y4814" s="7"/>
      <c r="Z4814" s="7"/>
    </row>
    <row r="4815" spans="1:26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  <c r="U4815" s="7"/>
      <c r="V4815" s="7"/>
      <c r="W4815" s="7"/>
      <c r="X4815" s="7"/>
      <c r="Y4815" s="7"/>
      <c r="Z4815" s="7"/>
    </row>
    <row r="4816" spans="1:26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  <c r="U4816" s="7"/>
      <c r="V4816" s="7"/>
      <c r="W4816" s="7"/>
      <c r="X4816" s="7"/>
      <c r="Y4816" s="7"/>
      <c r="Z4816" s="7"/>
    </row>
    <row r="4817" spans="1:26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  <c r="U4817" s="7"/>
      <c r="V4817" s="7"/>
      <c r="W4817" s="7"/>
      <c r="X4817" s="7"/>
      <c r="Y4817" s="7"/>
      <c r="Z4817" s="7"/>
    </row>
    <row r="4818" spans="1:26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  <c r="U4818" s="7"/>
      <c r="V4818" s="7"/>
      <c r="W4818" s="7"/>
      <c r="X4818" s="7"/>
      <c r="Y4818" s="7"/>
      <c r="Z4818" s="7"/>
    </row>
    <row r="4819" spans="1:26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  <c r="U4819" s="7"/>
      <c r="V4819" s="7"/>
      <c r="W4819" s="7"/>
      <c r="X4819" s="7"/>
      <c r="Y4819" s="7"/>
      <c r="Z4819" s="7"/>
    </row>
    <row r="4820" spans="1:26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  <c r="U4820" s="7"/>
      <c r="V4820" s="7"/>
      <c r="W4820" s="7"/>
      <c r="X4820" s="7"/>
      <c r="Y4820" s="7"/>
      <c r="Z4820" s="7"/>
    </row>
    <row r="4821" spans="1:26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  <c r="U4821" s="7"/>
      <c r="V4821" s="7"/>
      <c r="W4821" s="7"/>
      <c r="X4821" s="7"/>
      <c r="Y4821" s="7"/>
      <c r="Z4821" s="7"/>
    </row>
    <row r="4822" spans="1:26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  <c r="U4822" s="7"/>
      <c r="V4822" s="7"/>
      <c r="W4822" s="7"/>
      <c r="X4822" s="7"/>
      <c r="Y4822" s="7"/>
      <c r="Z4822" s="7"/>
    </row>
    <row r="4823" spans="1:26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  <c r="U4823" s="7"/>
      <c r="V4823" s="7"/>
      <c r="W4823" s="7"/>
      <c r="X4823" s="7"/>
      <c r="Y4823" s="7"/>
      <c r="Z4823" s="7"/>
    </row>
    <row r="4824" spans="1:26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  <c r="U4824" s="7"/>
      <c r="V4824" s="7"/>
      <c r="W4824" s="7"/>
      <c r="X4824" s="7"/>
      <c r="Y4824" s="7"/>
      <c r="Z4824" s="7"/>
    </row>
    <row r="4825" spans="1:26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  <c r="U4825" s="7"/>
      <c r="V4825" s="7"/>
      <c r="W4825" s="7"/>
      <c r="X4825" s="7"/>
      <c r="Y4825" s="7"/>
      <c r="Z4825" s="7"/>
    </row>
    <row r="4826" spans="1:26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  <c r="U4826" s="7"/>
      <c r="V4826" s="7"/>
      <c r="W4826" s="7"/>
      <c r="X4826" s="7"/>
      <c r="Y4826" s="7"/>
      <c r="Z4826" s="7"/>
    </row>
    <row r="4827" spans="1:26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  <c r="U4827" s="7"/>
      <c r="V4827" s="7"/>
      <c r="W4827" s="7"/>
      <c r="X4827" s="7"/>
      <c r="Y4827" s="7"/>
      <c r="Z4827" s="7"/>
    </row>
    <row r="4828" spans="1:26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  <c r="U4828" s="7"/>
      <c r="V4828" s="7"/>
      <c r="W4828" s="7"/>
      <c r="X4828" s="7"/>
      <c r="Y4828" s="7"/>
      <c r="Z4828" s="7"/>
    </row>
    <row r="4829" spans="1:26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  <c r="U4829" s="7"/>
      <c r="V4829" s="7"/>
      <c r="W4829" s="7"/>
      <c r="X4829" s="7"/>
      <c r="Y4829" s="7"/>
      <c r="Z4829" s="7"/>
    </row>
    <row r="4830" spans="1:26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  <c r="U4830" s="7"/>
      <c r="V4830" s="7"/>
      <c r="W4830" s="7"/>
      <c r="X4830" s="7"/>
      <c r="Y4830" s="7"/>
      <c r="Z4830" s="7"/>
    </row>
    <row r="4831" spans="1:26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  <c r="U4831" s="7"/>
      <c r="V4831" s="7"/>
      <c r="W4831" s="7"/>
      <c r="X4831" s="7"/>
      <c r="Y4831" s="7"/>
      <c r="Z4831" s="7"/>
    </row>
    <row r="4832" spans="1:26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  <c r="U4832" s="7"/>
      <c r="V4832" s="7"/>
      <c r="W4832" s="7"/>
      <c r="X4832" s="7"/>
      <c r="Y4832" s="7"/>
      <c r="Z4832" s="7"/>
    </row>
    <row r="4833" spans="1:26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  <c r="U4833" s="7"/>
      <c r="V4833" s="7"/>
      <c r="W4833" s="7"/>
      <c r="X4833" s="7"/>
      <c r="Y4833" s="7"/>
      <c r="Z4833" s="7"/>
    </row>
    <row r="4834" spans="1:26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  <c r="U4834" s="7"/>
      <c r="V4834" s="7"/>
      <c r="W4834" s="7"/>
      <c r="X4834" s="7"/>
      <c r="Y4834" s="7"/>
      <c r="Z4834" s="7"/>
    </row>
    <row r="4835" spans="1:26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  <c r="U4835" s="7"/>
      <c r="V4835" s="7"/>
      <c r="W4835" s="7"/>
      <c r="X4835" s="7"/>
      <c r="Y4835" s="7"/>
      <c r="Z4835" s="7"/>
    </row>
    <row r="4836" spans="1:26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  <c r="U4836" s="7"/>
      <c r="V4836" s="7"/>
      <c r="W4836" s="7"/>
      <c r="X4836" s="7"/>
      <c r="Y4836" s="7"/>
      <c r="Z4836" s="7"/>
    </row>
    <row r="4837" spans="1:26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  <c r="U4837" s="7"/>
      <c r="V4837" s="7"/>
      <c r="W4837" s="7"/>
      <c r="X4837" s="7"/>
      <c r="Y4837" s="7"/>
      <c r="Z4837" s="7"/>
    </row>
    <row r="4838" spans="1:26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  <c r="U4838" s="7"/>
      <c r="V4838" s="7"/>
      <c r="W4838" s="7"/>
      <c r="X4838" s="7"/>
      <c r="Y4838" s="7"/>
      <c r="Z4838" s="7"/>
    </row>
    <row r="4839" spans="1:26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  <c r="U4839" s="7"/>
      <c r="V4839" s="7"/>
      <c r="W4839" s="7"/>
      <c r="X4839" s="7"/>
      <c r="Y4839" s="7"/>
      <c r="Z4839" s="7"/>
    </row>
    <row r="4840" spans="1:26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  <c r="U4840" s="7"/>
      <c r="V4840" s="7"/>
      <c r="W4840" s="7"/>
      <c r="X4840" s="7"/>
      <c r="Y4840" s="7"/>
      <c r="Z4840" s="7"/>
    </row>
    <row r="4841" spans="1:26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  <c r="U4841" s="7"/>
      <c r="V4841" s="7"/>
      <c r="W4841" s="7"/>
      <c r="X4841" s="7"/>
      <c r="Y4841" s="7"/>
      <c r="Z4841" s="7"/>
    </row>
    <row r="4842" spans="1:26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  <c r="U4842" s="7"/>
      <c r="V4842" s="7"/>
      <c r="W4842" s="7"/>
      <c r="X4842" s="7"/>
      <c r="Y4842" s="7"/>
      <c r="Z4842" s="7"/>
    </row>
    <row r="4843" spans="1:26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  <c r="U4843" s="7"/>
      <c r="V4843" s="7"/>
      <c r="W4843" s="7"/>
      <c r="X4843" s="7"/>
      <c r="Y4843" s="7"/>
      <c r="Z4843" s="7"/>
    </row>
    <row r="4844" spans="1:26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  <c r="U4844" s="7"/>
      <c r="V4844" s="7"/>
      <c r="W4844" s="7"/>
      <c r="X4844" s="7"/>
      <c r="Y4844" s="7"/>
      <c r="Z4844" s="7"/>
    </row>
    <row r="4845" spans="1:26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  <c r="U4845" s="7"/>
      <c r="V4845" s="7"/>
      <c r="W4845" s="7"/>
      <c r="X4845" s="7"/>
      <c r="Y4845" s="7"/>
      <c r="Z4845" s="7"/>
    </row>
    <row r="4846" spans="1:26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  <c r="U4846" s="7"/>
      <c r="V4846" s="7"/>
      <c r="W4846" s="7"/>
      <c r="X4846" s="7"/>
      <c r="Y4846" s="7"/>
      <c r="Z4846" s="7"/>
    </row>
    <row r="4847" spans="1:26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  <c r="U4847" s="7"/>
      <c r="V4847" s="7"/>
      <c r="W4847" s="7"/>
      <c r="X4847" s="7"/>
      <c r="Y4847" s="7"/>
      <c r="Z4847" s="7"/>
    </row>
    <row r="4848" spans="1:26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  <c r="U4848" s="7"/>
      <c r="V4848" s="7"/>
      <c r="W4848" s="7"/>
      <c r="X4848" s="7"/>
      <c r="Y4848" s="7"/>
      <c r="Z4848" s="7"/>
    </row>
    <row r="4849" spans="1:26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  <c r="U4849" s="7"/>
      <c r="V4849" s="7"/>
      <c r="W4849" s="7"/>
      <c r="X4849" s="7"/>
      <c r="Y4849" s="7"/>
      <c r="Z4849" s="7"/>
    </row>
    <row r="4850" spans="1:26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  <c r="U4850" s="7"/>
      <c r="V4850" s="7"/>
      <c r="W4850" s="7"/>
      <c r="X4850" s="7"/>
      <c r="Y4850" s="7"/>
      <c r="Z4850" s="7"/>
    </row>
    <row r="4851" spans="1:26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  <c r="U4851" s="7"/>
      <c r="V4851" s="7"/>
      <c r="W4851" s="7"/>
      <c r="X4851" s="7"/>
      <c r="Y4851" s="7"/>
      <c r="Z4851" s="7"/>
    </row>
    <row r="4852" spans="1:26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  <c r="U4852" s="7"/>
      <c r="V4852" s="7"/>
      <c r="W4852" s="7"/>
      <c r="X4852" s="7"/>
      <c r="Y4852" s="7"/>
      <c r="Z4852" s="7"/>
    </row>
    <row r="4853" spans="1:26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  <c r="U4853" s="7"/>
      <c r="V4853" s="7"/>
      <c r="W4853" s="7"/>
      <c r="X4853" s="7"/>
      <c r="Y4853" s="7"/>
      <c r="Z4853" s="7"/>
    </row>
    <row r="4854" spans="1:26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  <c r="U4854" s="7"/>
      <c r="V4854" s="7"/>
      <c r="W4854" s="7"/>
      <c r="X4854" s="7"/>
      <c r="Y4854" s="7"/>
      <c r="Z4854" s="7"/>
    </row>
    <row r="4855" spans="1:26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  <c r="U4855" s="7"/>
      <c r="V4855" s="7"/>
      <c r="W4855" s="7"/>
      <c r="X4855" s="7"/>
      <c r="Y4855" s="7"/>
      <c r="Z4855" s="7"/>
    </row>
    <row r="4856" spans="1:26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  <c r="U4856" s="7"/>
      <c r="V4856" s="7"/>
      <c r="W4856" s="7"/>
      <c r="X4856" s="7"/>
      <c r="Y4856" s="7"/>
      <c r="Z4856" s="7"/>
    </row>
    <row r="4857" spans="1:26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  <c r="U4857" s="7"/>
      <c r="V4857" s="7"/>
      <c r="W4857" s="7"/>
      <c r="X4857" s="7"/>
      <c r="Y4857" s="7"/>
      <c r="Z4857" s="7"/>
    </row>
    <row r="4858" spans="1:26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  <c r="U4858" s="7"/>
      <c r="V4858" s="7"/>
      <c r="W4858" s="7"/>
      <c r="X4858" s="7"/>
      <c r="Y4858" s="7"/>
      <c r="Z4858" s="7"/>
    </row>
    <row r="4859" spans="1:26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  <c r="U4859" s="7"/>
      <c r="V4859" s="7"/>
      <c r="W4859" s="7"/>
      <c r="X4859" s="7"/>
      <c r="Y4859" s="7"/>
      <c r="Z4859" s="7"/>
    </row>
    <row r="4860" spans="1:26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  <c r="U4860" s="7"/>
      <c r="V4860" s="7"/>
      <c r="W4860" s="7"/>
      <c r="X4860" s="7"/>
      <c r="Y4860" s="7"/>
      <c r="Z4860" s="7"/>
    </row>
    <row r="4861" spans="1:26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  <c r="U4861" s="7"/>
      <c r="V4861" s="7"/>
      <c r="W4861" s="7"/>
      <c r="X4861" s="7"/>
      <c r="Y4861" s="7"/>
      <c r="Z4861" s="7"/>
    </row>
    <row r="4862" spans="1:26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  <c r="U4862" s="7"/>
      <c r="V4862" s="7"/>
      <c r="W4862" s="7"/>
      <c r="X4862" s="7"/>
      <c r="Y4862" s="7"/>
      <c r="Z4862" s="7"/>
    </row>
    <row r="4863" spans="1:26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  <c r="U4863" s="7"/>
      <c r="V4863" s="7"/>
      <c r="W4863" s="7"/>
      <c r="X4863" s="7"/>
      <c r="Y4863" s="7"/>
      <c r="Z4863" s="7"/>
    </row>
    <row r="4864" spans="1:26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  <c r="U4864" s="7"/>
      <c r="V4864" s="7"/>
      <c r="W4864" s="7"/>
      <c r="X4864" s="7"/>
      <c r="Y4864" s="7"/>
      <c r="Z4864" s="7"/>
    </row>
    <row r="4865" spans="1:26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  <c r="U4865" s="7"/>
      <c r="V4865" s="7"/>
      <c r="W4865" s="7"/>
      <c r="X4865" s="7"/>
      <c r="Y4865" s="7"/>
      <c r="Z4865" s="7"/>
    </row>
    <row r="4866" spans="1:26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  <c r="U4866" s="7"/>
      <c r="V4866" s="7"/>
      <c r="W4866" s="7"/>
      <c r="X4866" s="7"/>
      <c r="Y4866" s="7"/>
      <c r="Z4866" s="7"/>
    </row>
    <row r="4867" spans="1:26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  <c r="U4867" s="7"/>
      <c r="V4867" s="7"/>
      <c r="W4867" s="7"/>
      <c r="X4867" s="7"/>
      <c r="Y4867" s="7"/>
      <c r="Z4867" s="7"/>
    </row>
    <row r="4868" spans="1:26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  <c r="U4868" s="7"/>
      <c r="V4868" s="7"/>
      <c r="W4868" s="7"/>
      <c r="X4868" s="7"/>
      <c r="Y4868" s="7"/>
      <c r="Z4868" s="7"/>
    </row>
    <row r="4869" spans="1:26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  <c r="U4869" s="7"/>
      <c r="V4869" s="7"/>
      <c r="W4869" s="7"/>
      <c r="X4869" s="7"/>
      <c r="Y4869" s="7"/>
      <c r="Z4869" s="7"/>
    </row>
    <row r="4870" spans="1:26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  <c r="U4870" s="7"/>
      <c r="V4870" s="7"/>
      <c r="W4870" s="7"/>
      <c r="X4870" s="7"/>
      <c r="Y4870" s="7"/>
      <c r="Z4870" s="7"/>
    </row>
    <row r="4871" spans="1:26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  <c r="U4871" s="7"/>
      <c r="V4871" s="7"/>
      <c r="W4871" s="7"/>
      <c r="X4871" s="7"/>
      <c r="Y4871" s="7"/>
      <c r="Z4871" s="7"/>
    </row>
    <row r="4872" spans="1:26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  <c r="U4872" s="7"/>
      <c r="V4872" s="7"/>
      <c r="W4872" s="7"/>
      <c r="X4872" s="7"/>
      <c r="Y4872" s="7"/>
      <c r="Z4872" s="7"/>
    </row>
    <row r="4873" spans="1:26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  <c r="U4873" s="7"/>
      <c r="V4873" s="7"/>
      <c r="W4873" s="7"/>
      <c r="X4873" s="7"/>
      <c r="Y4873" s="7"/>
      <c r="Z4873" s="7"/>
    </row>
    <row r="4874" spans="1:26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  <c r="U4874" s="7"/>
      <c r="V4874" s="7"/>
      <c r="W4874" s="7"/>
      <c r="X4874" s="7"/>
      <c r="Y4874" s="7"/>
      <c r="Z4874" s="7"/>
    </row>
    <row r="4875" spans="1:26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  <c r="U4875" s="7"/>
      <c r="V4875" s="7"/>
      <c r="W4875" s="7"/>
      <c r="X4875" s="7"/>
      <c r="Y4875" s="7"/>
      <c r="Z4875" s="7"/>
    </row>
    <row r="4876" spans="1:26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  <c r="U4876" s="7"/>
      <c r="V4876" s="7"/>
      <c r="W4876" s="7"/>
      <c r="X4876" s="7"/>
      <c r="Y4876" s="7"/>
      <c r="Z4876" s="7"/>
    </row>
    <row r="4877" spans="1:26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  <c r="U4877" s="7"/>
      <c r="V4877" s="7"/>
      <c r="W4877" s="7"/>
      <c r="X4877" s="7"/>
      <c r="Y4877" s="7"/>
      <c r="Z4877" s="7"/>
    </row>
    <row r="4878" spans="1:26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  <c r="U4878" s="7"/>
      <c r="V4878" s="7"/>
      <c r="W4878" s="7"/>
      <c r="X4878" s="7"/>
      <c r="Y4878" s="7"/>
      <c r="Z4878" s="7"/>
    </row>
    <row r="4879" spans="1:26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  <c r="U4879" s="7"/>
      <c r="V4879" s="7"/>
      <c r="W4879" s="7"/>
      <c r="X4879" s="7"/>
      <c r="Y4879" s="7"/>
      <c r="Z4879" s="7"/>
    </row>
    <row r="4880" spans="1:26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  <c r="U4880" s="7"/>
      <c r="V4880" s="7"/>
      <c r="W4880" s="7"/>
      <c r="X4880" s="7"/>
      <c r="Y4880" s="7"/>
      <c r="Z4880" s="7"/>
    </row>
    <row r="4881" spans="1:26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  <c r="U4881" s="7"/>
      <c r="V4881" s="7"/>
      <c r="W4881" s="7"/>
      <c r="X4881" s="7"/>
      <c r="Y4881" s="7"/>
      <c r="Z4881" s="7"/>
    </row>
    <row r="4882" spans="1:26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  <c r="U4882" s="7"/>
      <c r="V4882" s="7"/>
      <c r="W4882" s="7"/>
      <c r="X4882" s="7"/>
      <c r="Y4882" s="7"/>
      <c r="Z4882" s="7"/>
    </row>
    <row r="4883" spans="1:26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  <c r="U4883" s="7"/>
      <c r="V4883" s="7"/>
      <c r="W4883" s="7"/>
      <c r="X4883" s="7"/>
      <c r="Y4883" s="7"/>
      <c r="Z4883" s="7"/>
    </row>
    <row r="4884" spans="1:26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  <c r="U4884" s="7"/>
      <c r="V4884" s="7"/>
      <c r="W4884" s="7"/>
      <c r="X4884" s="7"/>
      <c r="Y4884" s="7"/>
      <c r="Z4884" s="7"/>
    </row>
    <row r="4885" spans="1:26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  <c r="U4885" s="7"/>
      <c r="V4885" s="7"/>
      <c r="W4885" s="7"/>
      <c r="X4885" s="7"/>
      <c r="Y4885" s="7"/>
      <c r="Z4885" s="7"/>
    </row>
    <row r="4886" spans="1:26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  <c r="U4886" s="7"/>
      <c r="V4886" s="7"/>
      <c r="W4886" s="7"/>
      <c r="X4886" s="7"/>
      <c r="Y4886" s="7"/>
      <c r="Z4886" s="7"/>
    </row>
    <row r="4887" spans="1:26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  <c r="U4887" s="7"/>
      <c r="V4887" s="7"/>
      <c r="W4887" s="7"/>
      <c r="X4887" s="7"/>
      <c r="Y4887" s="7"/>
      <c r="Z4887" s="7"/>
    </row>
    <row r="4888" spans="1:26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  <c r="U4888" s="7"/>
      <c r="V4888" s="7"/>
      <c r="W4888" s="7"/>
      <c r="X4888" s="7"/>
      <c r="Y4888" s="7"/>
      <c r="Z4888" s="7"/>
    </row>
    <row r="4889" spans="1:26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  <c r="U4889" s="7"/>
      <c r="V4889" s="7"/>
      <c r="W4889" s="7"/>
      <c r="X4889" s="7"/>
      <c r="Y4889" s="7"/>
      <c r="Z4889" s="7"/>
    </row>
    <row r="4890" spans="1:26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  <c r="U4890" s="7"/>
      <c r="V4890" s="7"/>
      <c r="W4890" s="7"/>
      <c r="X4890" s="7"/>
      <c r="Y4890" s="7"/>
      <c r="Z4890" s="7"/>
    </row>
    <row r="4891" spans="1:26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  <c r="U4891" s="7"/>
      <c r="V4891" s="7"/>
      <c r="W4891" s="7"/>
      <c r="X4891" s="7"/>
      <c r="Y4891" s="7"/>
      <c r="Z4891" s="7"/>
    </row>
    <row r="4892" spans="1:26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  <c r="U4892" s="7"/>
      <c r="V4892" s="7"/>
      <c r="W4892" s="7"/>
      <c r="X4892" s="7"/>
      <c r="Y4892" s="7"/>
      <c r="Z4892" s="7"/>
    </row>
    <row r="4893" spans="1:26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  <c r="U4893" s="7"/>
      <c r="V4893" s="7"/>
      <c r="W4893" s="7"/>
      <c r="X4893" s="7"/>
      <c r="Y4893" s="7"/>
      <c r="Z4893" s="7"/>
    </row>
    <row r="4894" spans="1:26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  <c r="U4894" s="7"/>
      <c r="V4894" s="7"/>
      <c r="W4894" s="7"/>
      <c r="X4894" s="7"/>
      <c r="Y4894" s="7"/>
      <c r="Z4894" s="7"/>
    </row>
    <row r="4895" spans="1:26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  <c r="U4895" s="7"/>
      <c r="V4895" s="7"/>
      <c r="W4895" s="7"/>
      <c r="X4895" s="7"/>
      <c r="Y4895" s="7"/>
      <c r="Z4895" s="7"/>
    </row>
    <row r="4896" spans="1:26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  <c r="U4896" s="7"/>
      <c r="V4896" s="7"/>
      <c r="W4896" s="7"/>
      <c r="X4896" s="7"/>
      <c r="Y4896" s="7"/>
      <c r="Z4896" s="7"/>
    </row>
    <row r="4897" spans="1:26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  <c r="U4897" s="7"/>
      <c r="V4897" s="7"/>
      <c r="W4897" s="7"/>
      <c r="X4897" s="7"/>
      <c r="Y4897" s="7"/>
      <c r="Z4897" s="7"/>
    </row>
    <row r="4898" spans="1:26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  <c r="U4898" s="7"/>
      <c r="V4898" s="7"/>
      <c r="W4898" s="7"/>
      <c r="X4898" s="7"/>
      <c r="Y4898" s="7"/>
      <c r="Z4898" s="7"/>
    </row>
    <row r="4899" spans="1:26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  <c r="U4899" s="7"/>
      <c r="V4899" s="7"/>
      <c r="W4899" s="7"/>
      <c r="X4899" s="7"/>
      <c r="Y4899" s="7"/>
      <c r="Z4899" s="7"/>
    </row>
    <row r="4900" spans="1:26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  <c r="U4900" s="7"/>
      <c r="V4900" s="7"/>
      <c r="W4900" s="7"/>
      <c r="X4900" s="7"/>
      <c r="Y4900" s="7"/>
      <c r="Z4900" s="7"/>
    </row>
    <row r="4901" spans="1:26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  <c r="U4901" s="7"/>
      <c r="V4901" s="7"/>
      <c r="W4901" s="7"/>
      <c r="X4901" s="7"/>
      <c r="Y4901" s="7"/>
      <c r="Z4901" s="7"/>
    </row>
    <row r="4902" spans="1:26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  <c r="U4902" s="7"/>
      <c r="V4902" s="7"/>
      <c r="W4902" s="7"/>
      <c r="X4902" s="7"/>
      <c r="Y4902" s="7"/>
      <c r="Z4902" s="7"/>
    </row>
    <row r="4903" spans="1:26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  <c r="U4903" s="7"/>
      <c r="V4903" s="7"/>
      <c r="W4903" s="7"/>
      <c r="X4903" s="7"/>
      <c r="Y4903" s="7"/>
      <c r="Z4903" s="7"/>
    </row>
    <row r="4904" spans="1:26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  <c r="U4904" s="7"/>
      <c r="V4904" s="7"/>
      <c r="W4904" s="7"/>
      <c r="X4904" s="7"/>
      <c r="Y4904" s="7"/>
      <c r="Z4904" s="7"/>
    </row>
    <row r="4905" spans="1:26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  <c r="U4905" s="7"/>
      <c r="V4905" s="7"/>
      <c r="W4905" s="7"/>
      <c r="X4905" s="7"/>
      <c r="Y4905" s="7"/>
      <c r="Z4905" s="7"/>
    </row>
    <row r="4906" spans="1:26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  <c r="U4906" s="7"/>
      <c r="V4906" s="7"/>
      <c r="W4906" s="7"/>
      <c r="X4906" s="7"/>
      <c r="Y4906" s="7"/>
      <c r="Z4906" s="7"/>
    </row>
    <row r="4907" spans="1:26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  <c r="U4907" s="7"/>
      <c r="V4907" s="7"/>
      <c r="W4907" s="7"/>
      <c r="X4907" s="7"/>
      <c r="Y4907" s="7"/>
      <c r="Z4907" s="7"/>
    </row>
    <row r="4908" spans="1:26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  <c r="U4908" s="7"/>
      <c r="V4908" s="7"/>
      <c r="W4908" s="7"/>
      <c r="X4908" s="7"/>
      <c r="Y4908" s="7"/>
      <c r="Z4908" s="7"/>
    </row>
    <row r="4909" spans="1:26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  <c r="U4909" s="7"/>
      <c r="V4909" s="7"/>
      <c r="W4909" s="7"/>
      <c r="X4909" s="7"/>
      <c r="Y4909" s="7"/>
      <c r="Z4909" s="7"/>
    </row>
    <row r="4910" spans="1:26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  <c r="U4910" s="7"/>
      <c r="V4910" s="7"/>
      <c r="W4910" s="7"/>
      <c r="X4910" s="7"/>
      <c r="Y4910" s="7"/>
      <c r="Z4910" s="7"/>
    </row>
    <row r="4911" spans="1:26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  <c r="U4911" s="7"/>
      <c r="V4911" s="7"/>
      <c r="W4911" s="7"/>
      <c r="X4911" s="7"/>
      <c r="Y4911" s="7"/>
      <c r="Z4911" s="7"/>
    </row>
    <row r="4912" spans="1:26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  <c r="U4912" s="7"/>
      <c r="V4912" s="7"/>
      <c r="W4912" s="7"/>
      <c r="X4912" s="7"/>
      <c r="Y4912" s="7"/>
      <c r="Z4912" s="7"/>
    </row>
    <row r="4913" spans="1:26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  <c r="U4913" s="7"/>
      <c r="V4913" s="7"/>
      <c r="W4913" s="7"/>
      <c r="X4913" s="7"/>
      <c r="Y4913" s="7"/>
      <c r="Z4913" s="7"/>
    </row>
    <row r="4914" spans="1:26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  <c r="U4914" s="7"/>
      <c r="V4914" s="7"/>
      <c r="W4914" s="7"/>
      <c r="X4914" s="7"/>
      <c r="Y4914" s="7"/>
      <c r="Z4914" s="7"/>
    </row>
    <row r="4915" spans="1:26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  <c r="U4915" s="7"/>
      <c r="V4915" s="7"/>
      <c r="W4915" s="7"/>
      <c r="X4915" s="7"/>
      <c r="Y4915" s="7"/>
      <c r="Z4915" s="7"/>
    </row>
    <row r="4916" spans="1:26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  <c r="U4916" s="7"/>
      <c r="V4916" s="7"/>
      <c r="W4916" s="7"/>
      <c r="X4916" s="7"/>
      <c r="Y4916" s="7"/>
      <c r="Z4916" s="7"/>
    </row>
    <row r="4917" spans="1:26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  <c r="U4917" s="7"/>
      <c r="V4917" s="7"/>
      <c r="W4917" s="7"/>
      <c r="X4917" s="7"/>
      <c r="Y4917" s="7"/>
      <c r="Z4917" s="7"/>
    </row>
    <row r="4918" spans="1:26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  <c r="U4918" s="7"/>
      <c r="V4918" s="7"/>
      <c r="W4918" s="7"/>
      <c r="X4918" s="7"/>
      <c r="Y4918" s="7"/>
      <c r="Z4918" s="7"/>
    </row>
    <row r="4919" spans="1:26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  <c r="U4919" s="7"/>
      <c r="V4919" s="7"/>
      <c r="W4919" s="7"/>
      <c r="X4919" s="7"/>
      <c r="Y4919" s="7"/>
      <c r="Z4919" s="7"/>
    </row>
    <row r="4920" spans="1:26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  <c r="U4920" s="7"/>
      <c r="V4920" s="7"/>
      <c r="W4920" s="7"/>
      <c r="X4920" s="7"/>
      <c r="Y4920" s="7"/>
      <c r="Z4920" s="7"/>
    </row>
    <row r="4921" spans="1:26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  <c r="U4921" s="7"/>
      <c r="V4921" s="7"/>
      <c r="W4921" s="7"/>
      <c r="X4921" s="7"/>
      <c r="Y4921" s="7"/>
      <c r="Z4921" s="7"/>
    </row>
    <row r="4922" spans="1:26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  <c r="U4922" s="7"/>
      <c r="V4922" s="7"/>
      <c r="W4922" s="7"/>
      <c r="X4922" s="7"/>
      <c r="Y4922" s="7"/>
      <c r="Z4922" s="7"/>
    </row>
    <row r="4923" spans="1:26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  <c r="U4923" s="7"/>
      <c r="V4923" s="7"/>
      <c r="W4923" s="7"/>
      <c r="X4923" s="7"/>
      <c r="Y4923" s="7"/>
      <c r="Z4923" s="7"/>
    </row>
    <row r="4924" spans="1:26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  <c r="U4924" s="7"/>
      <c r="V4924" s="7"/>
      <c r="W4924" s="7"/>
      <c r="X4924" s="7"/>
      <c r="Y4924" s="7"/>
      <c r="Z4924" s="7"/>
    </row>
    <row r="4925" spans="1:26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  <c r="U4925" s="7"/>
      <c r="V4925" s="7"/>
      <c r="W4925" s="7"/>
      <c r="X4925" s="7"/>
      <c r="Y4925" s="7"/>
      <c r="Z4925" s="7"/>
    </row>
    <row r="4926" spans="1:26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  <c r="U4926" s="7"/>
      <c r="V4926" s="7"/>
      <c r="W4926" s="7"/>
      <c r="X4926" s="7"/>
      <c r="Y4926" s="7"/>
      <c r="Z4926" s="7"/>
    </row>
    <row r="4927" spans="1:26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  <c r="U4927" s="7"/>
      <c r="V4927" s="7"/>
      <c r="W4927" s="7"/>
      <c r="X4927" s="7"/>
      <c r="Y4927" s="7"/>
      <c r="Z4927" s="7"/>
    </row>
    <row r="4928" spans="1:26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  <c r="U4928" s="7"/>
      <c r="V4928" s="7"/>
      <c r="W4928" s="7"/>
      <c r="X4928" s="7"/>
      <c r="Y4928" s="7"/>
      <c r="Z4928" s="7"/>
    </row>
    <row r="4929" spans="1:26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  <c r="U4929" s="7"/>
      <c r="V4929" s="7"/>
      <c r="W4929" s="7"/>
      <c r="X4929" s="7"/>
      <c r="Y4929" s="7"/>
      <c r="Z4929" s="7"/>
    </row>
    <row r="4930" spans="1:26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  <c r="U4930" s="7"/>
      <c r="V4930" s="7"/>
      <c r="W4930" s="7"/>
      <c r="X4930" s="7"/>
      <c r="Y4930" s="7"/>
      <c r="Z4930" s="7"/>
    </row>
    <row r="4931" spans="1:26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  <c r="U4931" s="7"/>
      <c r="V4931" s="7"/>
      <c r="W4931" s="7"/>
      <c r="X4931" s="7"/>
      <c r="Y4931" s="7"/>
      <c r="Z4931" s="7"/>
    </row>
    <row r="4932" spans="1:26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  <c r="U4932" s="7"/>
      <c r="V4932" s="7"/>
      <c r="W4932" s="7"/>
      <c r="X4932" s="7"/>
      <c r="Y4932" s="7"/>
      <c r="Z4932" s="7"/>
    </row>
    <row r="4933" spans="1:26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  <c r="U4933" s="7"/>
      <c r="V4933" s="7"/>
      <c r="W4933" s="7"/>
      <c r="X4933" s="7"/>
      <c r="Y4933" s="7"/>
      <c r="Z4933" s="7"/>
    </row>
    <row r="4934" spans="1:26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  <c r="U4934" s="7"/>
      <c r="V4934" s="7"/>
      <c r="W4934" s="7"/>
      <c r="X4934" s="7"/>
      <c r="Y4934" s="7"/>
      <c r="Z4934" s="7"/>
    </row>
    <row r="4935" spans="1:26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  <c r="U4935" s="7"/>
      <c r="V4935" s="7"/>
      <c r="W4935" s="7"/>
      <c r="X4935" s="7"/>
      <c r="Y4935" s="7"/>
      <c r="Z4935" s="7"/>
    </row>
    <row r="4936" spans="1:26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  <c r="U4936" s="7"/>
      <c r="V4936" s="7"/>
      <c r="W4936" s="7"/>
      <c r="X4936" s="7"/>
      <c r="Y4936" s="7"/>
      <c r="Z4936" s="7"/>
    </row>
    <row r="4937" spans="1:26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  <c r="U4937" s="7"/>
      <c r="V4937" s="7"/>
      <c r="W4937" s="7"/>
      <c r="X4937" s="7"/>
      <c r="Y4937" s="7"/>
      <c r="Z4937" s="7"/>
    </row>
    <row r="4938" spans="1:26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  <c r="U4938" s="7"/>
      <c r="V4938" s="7"/>
      <c r="W4938" s="7"/>
      <c r="X4938" s="7"/>
      <c r="Y4938" s="7"/>
      <c r="Z4938" s="7"/>
    </row>
    <row r="4939" spans="1:26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  <c r="U4939" s="7"/>
      <c r="V4939" s="7"/>
      <c r="W4939" s="7"/>
      <c r="X4939" s="7"/>
      <c r="Y4939" s="7"/>
      <c r="Z4939" s="7"/>
    </row>
    <row r="4940" spans="1:26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  <c r="U4940" s="7"/>
      <c r="V4940" s="7"/>
      <c r="W4940" s="7"/>
      <c r="X4940" s="7"/>
      <c r="Y4940" s="7"/>
      <c r="Z4940" s="7"/>
    </row>
    <row r="4941" spans="1:26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  <c r="U4941" s="7"/>
      <c r="V4941" s="7"/>
      <c r="W4941" s="7"/>
      <c r="X4941" s="7"/>
      <c r="Y4941" s="7"/>
      <c r="Z4941" s="7"/>
    </row>
    <row r="4942" spans="1:26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  <c r="U4942" s="7"/>
      <c r="V4942" s="7"/>
      <c r="W4942" s="7"/>
      <c r="X4942" s="7"/>
      <c r="Y4942" s="7"/>
      <c r="Z4942" s="7"/>
    </row>
    <row r="4943" spans="1:26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  <c r="U4943" s="7"/>
      <c r="V4943" s="7"/>
      <c r="W4943" s="7"/>
      <c r="X4943" s="7"/>
      <c r="Y4943" s="7"/>
      <c r="Z4943" s="7"/>
    </row>
    <row r="4944" spans="1:26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  <c r="U4944" s="7"/>
      <c r="V4944" s="7"/>
      <c r="W4944" s="7"/>
      <c r="X4944" s="7"/>
      <c r="Y4944" s="7"/>
      <c r="Z4944" s="7"/>
    </row>
    <row r="4945" spans="1:26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  <c r="U4945" s="7"/>
      <c r="V4945" s="7"/>
      <c r="W4945" s="7"/>
      <c r="X4945" s="7"/>
      <c r="Y4945" s="7"/>
      <c r="Z4945" s="7"/>
    </row>
    <row r="4946" spans="1:26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  <c r="U4946" s="7"/>
      <c r="V4946" s="7"/>
      <c r="W4946" s="7"/>
      <c r="X4946" s="7"/>
      <c r="Y4946" s="7"/>
      <c r="Z4946" s="7"/>
    </row>
    <row r="4947" spans="1:26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  <c r="U4947" s="7"/>
      <c r="V4947" s="7"/>
      <c r="W4947" s="7"/>
      <c r="X4947" s="7"/>
      <c r="Y4947" s="7"/>
      <c r="Z4947" s="7"/>
    </row>
    <row r="4948" spans="1:26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  <c r="U4948" s="7"/>
      <c r="V4948" s="7"/>
      <c r="W4948" s="7"/>
      <c r="X4948" s="7"/>
      <c r="Y4948" s="7"/>
      <c r="Z4948" s="7"/>
    </row>
    <row r="4949" spans="1:26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  <c r="U4949" s="7"/>
      <c r="V4949" s="7"/>
      <c r="W4949" s="7"/>
      <c r="X4949" s="7"/>
      <c r="Y4949" s="7"/>
      <c r="Z4949" s="7"/>
    </row>
    <row r="4950" spans="1:26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  <c r="U4950" s="7"/>
      <c r="V4950" s="7"/>
      <c r="W4950" s="7"/>
      <c r="X4950" s="7"/>
      <c r="Y4950" s="7"/>
      <c r="Z4950" s="7"/>
    </row>
    <row r="4951" spans="1:26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  <c r="U4951" s="7"/>
      <c r="V4951" s="7"/>
      <c r="W4951" s="7"/>
      <c r="X4951" s="7"/>
      <c r="Y4951" s="7"/>
      <c r="Z4951" s="7"/>
    </row>
    <row r="4952" spans="1:26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  <c r="U4952" s="7"/>
      <c r="V4952" s="7"/>
      <c r="W4952" s="7"/>
      <c r="X4952" s="7"/>
      <c r="Y4952" s="7"/>
      <c r="Z4952" s="7"/>
    </row>
    <row r="4953" spans="1:26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  <c r="U4953" s="7"/>
      <c r="V4953" s="7"/>
      <c r="W4953" s="7"/>
      <c r="X4953" s="7"/>
      <c r="Y4953" s="7"/>
      <c r="Z4953" s="7"/>
    </row>
    <row r="4954" spans="1:26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  <c r="U4954" s="7"/>
      <c r="V4954" s="7"/>
      <c r="W4954" s="7"/>
      <c r="X4954" s="7"/>
      <c r="Y4954" s="7"/>
      <c r="Z4954" s="7"/>
    </row>
    <row r="4955" spans="1:26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  <c r="U4955" s="7"/>
      <c r="V4955" s="7"/>
      <c r="W4955" s="7"/>
      <c r="X4955" s="7"/>
      <c r="Y4955" s="7"/>
      <c r="Z4955" s="7"/>
    </row>
    <row r="4956" spans="1:26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  <c r="U4956" s="7"/>
      <c r="V4956" s="7"/>
      <c r="W4956" s="7"/>
      <c r="X4956" s="7"/>
      <c r="Y4956" s="7"/>
      <c r="Z4956" s="7"/>
    </row>
    <row r="4957" spans="1:26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  <c r="U4957" s="7"/>
      <c r="V4957" s="7"/>
      <c r="W4957" s="7"/>
      <c r="X4957" s="7"/>
      <c r="Y4957" s="7"/>
      <c r="Z4957" s="7"/>
    </row>
    <row r="4958" spans="1:26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  <c r="U4958" s="7"/>
      <c r="V4958" s="7"/>
      <c r="W4958" s="7"/>
      <c r="X4958" s="7"/>
      <c r="Y4958" s="7"/>
      <c r="Z4958" s="7"/>
    </row>
    <row r="4959" spans="1:26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  <c r="U4959" s="7"/>
      <c r="V4959" s="7"/>
      <c r="W4959" s="7"/>
      <c r="X4959" s="7"/>
      <c r="Y4959" s="7"/>
      <c r="Z4959" s="7"/>
    </row>
    <row r="4960" spans="1:26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  <c r="U4960" s="7"/>
      <c r="V4960" s="7"/>
      <c r="W4960" s="7"/>
      <c r="X4960" s="7"/>
      <c r="Y4960" s="7"/>
      <c r="Z4960" s="7"/>
    </row>
    <row r="4961" spans="1:26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  <c r="U4961" s="7"/>
      <c r="V4961" s="7"/>
      <c r="W4961" s="7"/>
      <c r="X4961" s="7"/>
      <c r="Y4961" s="7"/>
      <c r="Z4961" s="7"/>
    </row>
    <row r="4962" spans="1:26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  <c r="U4962" s="7"/>
      <c r="V4962" s="7"/>
      <c r="W4962" s="7"/>
      <c r="X4962" s="7"/>
      <c r="Y4962" s="7"/>
      <c r="Z4962" s="7"/>
    </row>
    <row r="4963" spans="1:26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  <c r="U4963" s="7"/>
      <c r="V4963" s="7"/>
      <c r="W4963" s="7"/>
      <c r="X4963" s="7"/>
      <c r="Y4963" s="7"/>
      <c r="Z4963" s="7"/>
    </row>
    <row r="4964" spans="1:26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  <c r="U4964" s="7"/>
      <c r="V4964" s="7"/>
      <c r="W4964" s="7"/>
      <c r="X4964" s="7"/>
      <c r="Y4964" s="7"/>
      <c r="Z4964" s="7"/>
    </row>
    <row r="4965" spans="1:26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  <c r="U4965" s="7"/>
      <c r="V4965" s="7"/>
      <c r="W4965" s="7"/>
      <c r="X4965" s="7"/>
      <c r="Y4965" s="7"/>
      <c r="Z4965" s="7"/>
    </row>
    <row r="4966" spans="1:26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  <c r="U4966" s="7"/>
      <c r="V4966" s="7"/>
      <c r="W4966" s="7"/>
      <c r="X4966" s="7"/>
      <c r="Y4966" s="7"/>
      <c r="Z4966" s="7"/>
    </row>
    <row r="4967" spans="1:26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  <c r="U4967" s="7"/>
      <c r="V4967" s="7"/>
      <c r="W4967" s="7"/>
      <c r="X4967" s="7"/>
      <c r="Y4967" s="7"/>
      <c r="Z4967" s="7"/>
    </row>
    <row r="4968" spans="1:26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  <c r="U4968" s="7"/>
      <c r="V4968" s="7"/>
      <c r="W4968" s="7"/>
      <c r="X4968" s="7"/>
      <c r="Y4968" s="7"/>
      <c r="Z4968" s="7"/>
    </row>
    <row r="4969" spans="1:26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  <c r="U4969" s="7"/>
      <c r="V4969" s="7"/>
      <c r="W4969" s="7"/>
      <c r="X4969" s="7"/>
      <c r="Y4969" s="7"/>
      <c r="Z4969" s="7"/>
    </row>
    <row r="4970" spans="1:26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  <c r="U4970" s="7"/>
      <c r="V4970" s="7"/>
      <c r="W4970" s="7"/>
      <c r="X4970" s="7"/>
      <c r="Y4970" s="7"/>
      <c r="Z4970" s="7"/>
    </row>
    <row r="4971" spans="1:26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  <c r="U4971" s="7"/>
      <c r="V4971" s="7"/>
      <c r="W4971" s="7"/>
      <c r="X4971" s="7"/>
      <c r="Y4971" s="7"/>
      <c r="Z4971" s="7"/>
    </row>
    <row r="4972" spans="1:26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  <c r="U4972" s="7"/>
      <c r="V4972" s="7"/>
      <c r="W4972" s="7"/>
      <c r="X4972" s="7"/>
      <c r="Y4972" s="7"/>
      <c r="Z4972" s="7"/>
    </row>
    <row r="4973" spans="1:26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  <c r="U4973" s="7"/>
      <c r="V4973" s="7"/>
      <c r="W4973" s="7"/>
      <c r="X4973" s="7"/>
      <c r="Y4973" s="7"/>
      <c r="Z4973" s="7"/>
    </row>
    <row r="4974" spans="1:26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  <c r="U4974" s="7"/>
      <c r="V4974" s="7"/>
      <c r="W4974" s="7"/>
      <c r="X4974" s="7"/>
      <c r="Y4974" s="7"/>
      <c r="Z4974" s="7"/>
    </row>
    <row r="4975" spans="1:26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  <c r="U4975" s="7"/>
      <c r="V4975" s="7"/>
      <c r="W4975" s="7"/>
      <c r="X4975" s="7"/>
      <c r="Y4975" s="7"/>
      <c r="Z4975" s="7"/>
    </row>
    <row r="4976" spans="1:26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  <c r="U4976" s="7"/>
      <c r="V4976" s="7"/>
      <c r="W4976" s="7"/>
      <c r="X4976" s="7"/>
      <c r="Y4976" s="7"/>
      <c r="Z4976" s="7"/>
    </row>
    <row r="4977" spans="1:26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  <c r="U4977" s="7"/>
      <c r="V4977" s="7"/>
      <c r="W4977" s="7"/>
      <c r="X4977" s="7"/>
      <c r="Y4977" s="7"/>
      <c r="Z4977" s="7"/>
    </row>
    <row r="4978" spans="1:26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  <c r="U4978" s="7"/>
      <c r="V4978" s="7"/>
      <c r="W4978" s="7"/>
      <c r="X4978" s="7"/>
      <c r="Y4978" s="7"/>
      <c r="Z4978" s="7"/>
    </row>
    <row r="4979" spans="1:26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  <c r="U4979" s="7"/>
      <c r="V4979" s="7"/>
      <c r="W4979" s="7"/>
      <c r="X4979" s="7"/>
      <c r="Y4979" s="7"/>
      <c r="Z4979" s="7"/>
    </row>
    <row r="4980" spans="1:26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  <c r="U4980" s="7"/>
      <c r="V4980" s="7"/>
      <c r="W4980" s="7"/>
      <c r="X4980" s="7"/>
      <c r="Y4980" s="7"/>
      <c r="Z4980" s="7"/>
    </row>
    <row r="4981" spans="1:26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  <c r="U4981" s="7"/>
      <c r="V4981" s="7"/>
      <c r="W4981" s="7"/>
      <c r="X4981" s="7"/>
      <c r="Y4981" s="7"/>
      <c r="Z4981" s="7"/>
    </row>
    <row r="4982" spans="1:26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  <c r="U4982" s="7"/>
      <c r="V4982" s="7"/>
      <c r="W4982" s="7"/>
      <c r="X4982" s="7"/>
      <c r="Y4982" s="7"/>
      <c r="Z4982" s="7"/>
    </row>
    <row r="4983" spans="1:26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  <c r="U4983" s="7"/>
      <c r="V4983" s="7"/>
      <c r="W4983" s="7"/>
      <c r="X4983" s="7"/>
      <c r="Y4983" s="7"/>
      <c r="Z4983" s="7"/>
    </row>
    <row r="4984" spans="1:26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  <c r="U4984" s="7"/>
      <c r="V4984" s="7"/>
      <c r="W4984" s="7"/>
      <c r="X4984" s="7"/>
      <c r="Y4984" s="7"/>
      <c r="Z4984" s="7"/>
    </row>
    <row r="4985" spans="1:26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  <c r="U4985" s="7"/>
      <c r="V4985" s="7"/>
      <c r="W4985" s="7"/>
      <c r="X4985" s="7"/>
      <c r="Y4985" s="7"/>
      <c r="Z4985" s="7"/>
    </row>
    <row r="4986" spans="1:26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  <c r="U4986" s="7"/>
      <c r="V4986" s="7"/>
      <c r="W4986" s="7"/>
      <c r="X4986" s="7"/>
      <c r="Y4986" s="7"/>
      <c r="Z4986" s="7"/>
    </row>
    <row r="4987" spans="1:26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  <c r="U4987" s="7"/>
      <c r="V4987" s="7"/>
      <c r="W4987" s="7"/>
      <c r="X4987" s="7"/>
      <c r="Y4987" s="7"/>
      <c r="Z4987" s="7"/>
    </row>
    <row r="4988" spans="1:26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  <c r="U4988" s="7"/>
      <c r="V4988" s="7"/>
      <c r="W4988" s="7"/>
      <c r="X4988" s="7"/>
      <c r="Y4988" s="7"/>
      <c r="Z4988" s="7"/>
    </row>
    <row r="4989" spans="1:26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  <c r="U4989" s="7"/>
      <c r="V4989" s="7"/>
      <c r="W4989" s="7"/>
      <c r="X4989" s="7"/>
      <c r="Y4989" s="7"/>
      <c r="Z4989" s="7"/>
    </row>
    <row r="4990" spans="1:26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  <c r="U4990" s="7"/>
      <c r="V4990" s="7"/>
      <c r="W4990" s="7"/>
      <c r="X4990" s="7"/>
      <c r="Y4990" s="7"/>
      <c r="Z4990" s="7"/>
    </row>
    <row r="4991" spans="1:26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  <c r="U4991" s="7"/>
      <c r="V4991" s="7"/>
      <c r="W4991" s="7"/>
      <c r="X4991" s="7"/>
      <c r="Y4991" s="7"/>
      <c r="Z4991" s="7"/>
    </row>
    <row r="4992" spans="1:26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  <c r="U4992" s="7"/>
      <c r="V4992" s="7"/>
      <c r="W4992" s="7"/>
      <c r="X4992" s="7"/>
      <c r="Y4992" s="7"/>
      <c r="Z4992" s="7"/>
    </row>
    <row r="4993" spans="1:26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  <c r="U4993" s="7"/>
      <c r="V4993" s="7"/>
      <c r="W4993" s="7"/>
      <c r="X4993" s="7"/>
      <c r="Y4993" s="7"/>
      <c r="Z4993" s="7"/>
    </row>
    <row r="4994" spans="1:26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  <c r="U4994" s="7"/>
      <c r="V4994" s="7"/>
      <c r="W4994" s="7"/>
      <c r="X4994" s="7"/>
      <c r="Y4994" s="7"/>
      <c r="Z4994" s="7"/>
    </row>
    <row r="4995" spans="1:26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  <c r="U4995" s="7"/>
      <c r="V4995" s="7"/>
      <c r="W4995" s="7"/>
      <c r="X4995" s="7"/>
      <c r="Y4995" s="7"/>
      <c r="Z4995" s="7"/>
    </row>
    <row r="4996" spans="1:26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  <c r="U4996" s="7"/>
      <c r="V4996" s="7"/>
      <c r="W4996" s="7"/>
      <c r="X4996" s="7"/>
      <c r="Y4996" s="7"/>
      <c r="Z4996" s="7"/>
    </row>
    <row r="4997" spans="1:26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  <c r="U4997" s="7"/>
      <c r="V4997" s="7"/>
      <c r="W4997" s="7"/>
      <c r="X4997" s="7"/>
      <c r="Y4997" s="7"/>
      <c r="Z4997" s="7"/>
    </row>
    <row r="4998" spans="1:26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  <c r="U4998" s="7"/>
      <c r="V4998" s="7"/>
      <c r="W4998" s="7"/>
      <c r="X4998" s="7"/>
      <c r="Y4998" s="7"/>
      <c r="Z4998" s="7"/>
    </row>
    <row r="4999" spans="1:26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  <c r="U4999" s="7"/>
      <c r="V4999" s="7"/>
      <c r="W4999" s="7"/>
      <c r="X4999" s="7"/>
      <c r="Y4999" s="7"/>
      <c r="Z4999" s="7"/>
    </row>
    <row r="5000" spans="1:26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  <c r="U5000" s="7"/>
      <c r="V5000" s="7"/>
      <c r="W5000" s="7"/>
      <c r="X5000" s="7"/>
      <c r="Y5000" s="7"/>
      <c r="Z5000" s="7"/>
    </row>
    <row r="5001" spans="1:26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  <c r="U5001" s="7"/>
      <c r="V5001" s="7"/>
      <c r="W5001" s="7"/>
      <c r="X5001" s="7"/>
      <c r="Y5001" s="7"/>
      <c r="Z5001" s="7"/>
    </row>
    <row r="5002" spans="1:26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  <c r="U5002" s="7"/>
      <c r="V5002" s="7"/>
      <c r="W5002" s="7"/>
      <c r="X5002" s="7"/>
      <c r="Y5002" s="7"/>
      <c r="Z5002" s="7"/>
    </row>
    <row r="5003" spans="1:26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  <c r="U5003" s="7"/>
      <c r="V5003" s="7"/>
      <c r="W5003" s="7"/>
      <c r="X5003" s="7"/>
      <c r="Y5003" s="7"/>
      <c r="Z5003" s="7"/>
    </row>
    <row r="5004" spans="1:26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  <c r="U5004" s="7"/>
      <c r="V5004" s="7"/>
      <c r="W5004" s="7"/>
      <c r="X5004" s="7"/>
      <c r="Y5004" s="7"/>
      <c r="Z5004" s="7"/>
    </row>
    <row r="5005" spans="1:26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  <c r="U5005" s="7"/>
      <c r="V5005" s="7"/>
      <c r="W5005" s="7"/>
      <c r="X5005" s="7"/>
      <c r="Y5005" s="7"/>
      <c r="Z5005" s="7"/>
    </row>
    <row r="5006" spans="1:26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  <c r="U5006" s="7"/>
      <c r="V5006" s="7"/>
      <c r="W5006" s="7"/>
      <c r="X5006" s="7"/>
      <c r="Y5006" s="7"/>
      <c r="Z5006" s="7"/>
    </row>
    <row r="5007" spans="1:26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  <c r="U5007" s="7"/>
      <c r="V5007" s="7"/>
      <c r="W5007" s="7"/>
      <c r="X5007" s="7"/>
      <c r="Y5007" s="7"/>
      <c r="Z5007" s="7"/>
    </row>
    <row r="5008" spans="1:26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  <c r="U5008" s="7"/>
      <c r="V5008" s="7"/>
      <c r="W5008" s="7"/>
      <c r="X5008" s="7"/>
      <c r="Y5008" s="7"/>
      <c r="Z5008" s="7"/>
    </row>
    <row r="5009" spans="1:26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  <c r="U5009" s="7"/>
      <c r="V5009" s="7"/>
      <c r="W5009" s="7"/>
      <c r="X5009" s="7"/>
      <c r="Y5009" s="7"/>
      <c r="Z5009" s="7"/>
    </row>
    <row r="5010" spans="1:26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  <c r="U5010" s="7"/>
      <c r="V5010" s="7"/>
      <c r="W5010" s="7"/>
      <c r="X5010" s="7"/>
      <c r="Y5010" s="7"/>
      <c r="Z5010" s="7"/>
    </row>
    <row r="5011" spans="1:26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  <c r="U5011" s="7"/>
      <c r="V5011" s="7"/>
      <c r="W5011" s="7"/>
      <c r="X5011" s="7"/>
      <c r="Y5011" s="7"/>
      <c r="Z5011" s="7"/>
    </row>
    <row r="5012" spans="1:26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  <c r="U5012" s="7"/>
      <c r="V5012" s="7"/>
      <c r="W5012" s="7"/>
      <c r="X5012" s="7"/>
      <c r="Y5012" s="7"/>
      <c r="Z5012" s="7"/>
    </row>
    <row r="5013" spans="1:26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  <c r="U5013" s="7"/>
      <c r="V5013" s="7"/>
      <c r="W5013" s="7"/>
      <c r="X5013" s="7"/>
      <c r="Y5013" s="7"/>
      <c r="Z5013" s="7"/>
    </row>
    <row r="5014" spans="1:26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  <c r="U5014" s="7"/>
      <c r="V5014" s="7"/>
      <c r="W5014" s="7"/>
      <c r="X5014" s="7"/>
      <c r="Y5014" s="7"/>
      <c r="Z5014" s="7"/>
    </row>
    <row r="5015" spans="1:26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  <c r="U5015" s="7"/>
      <c r="V5015" s="7"/>
      <c r="W5015" s="7"/>
      <c r="X5015" s="7"/>
      <c r="Y5015" s="7"/>
      <c r="Z5015" s="7"/>
    </row>
    <row r="5016" spans="1:26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  <c r="U5016" s="7"/>
      <c r="V5016" s="7"/>
      <c r="W5016" s="7"/>
      <c r="X5016" s="7"/>
      <c r="Y5016" s="7"/>
      <c r="Z5016" s="7"/>
    </row>
    <row r="5017" spans="1:26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  <c r="U5017" s="7"/>
      <c r="V5017" s="7"/>
      <c r="W5017" s="7"/>
      <c r="X5017" s="7"/>
      <c r="Y5017" s="7"/>
      <c r="Z5017" s="7"/>
    </row>
    <row r="5018" spans="1:26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  <c r="U5018" s="7"/>
      <c r="V5018" s="7"/>
      <c r="W5018" s="7"/>
      <c r="X5018" s="7"/>
      <c r="Y5018" s="7"/>
      <c r="Z5018" s="7"/>
    </row>
    <row r="5019" spans="1:26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  <c r="U5019" s="7"/>
      <c r="V5019" s="7"/>
      <c r="W5019" s="7"/>
      <c r="X5019" s="7"/>
      <c r="Y5019" s="7"/>
      <c r="Z5019" s="7"/>
    </row>
    <row r="5020" spans="1:26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  <c r="U5020" s="7"/>
      <c r="V5020" s="7"/>
      <c r="W5020" s="7"/>
      <c r="X5020" s="7"/>
      <c r="Y5020" s="7"/>
      <c r="Z5020" s="7"/>
    </row>
    <row r="5021" spans="1:26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  <c r="U5021" s="7"/>
      <c r="V5021" s="7"/>
      <c r="W5021" s="7"/>
      <c r="X5021" s="7"/>
      <c r="Y5021" s="7"/>
      <c r="Z5021" s="7"/>
    </row>
    <row r="5022" spans="1:26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  <c r="U5022" s="7"/>
      <c r="V5022" s="7"/>
      <c r="W5022" s="7"/>
      <c r="X5022" s="7"/>
      <c r="Y5022" s="7"/>
      <c r="Z5022" s="7"/>
    </row>
    <row r="5023" spans="1:26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  <c r="U5023" s="7"/>
      <c r="V5023" s="7"/>
      <c r="W5023" s="7"/>
      <c r="X5023" s="7"/>
      <c r="Y5023" s="7"/>
      <c r="Z5023" s="7"/>
    </row>
    <row r="5024" spans="1:26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  <c r="U5024" s="7"/>
      <c r="V5024" s="7"/>
      <c r="W5024" s="7"/>
      <c r="X5024" s="7"/>
      <c r="Y5024" s="7"/>
      <c r="Z5024" s="7"/>
    </row>
    <row r="5025" spans="1:26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  <c r="U5025" s="7"/>
      <c r="V5025" s="7"/>
      <c r="W5025" s="7"/>
      <c r="X5025" s="7"/>
      <c r="Y5025" s="7"/>
      <c r="Z5025" s="7"/>
    </row>
    <row r="5026" spans="1:26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  <c r="U5026" s="7"/>
      <c r="V5026" s="7"/>
      <c r="W5026" s="7"/>
      <c r="X5026" s="7"/>
      <c r="Y5026" s="7"/>
      <c r="Z5026" s="7"/>
    </row>
    <row r="5027" spans="1:26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  <c r="U5027" s="7"/>
      <c r="V5027" s="7"/>
      <c r="W5027" s="7"/>
      <c r="X5027" s="7"/>
      <c r="Y5027" s="7"/>
      <c r="Z5027" s="7"/>
    </row>
    <row r="5028" spans="1:26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  <c r="U5028" s="7"/>
      <c r="V5028" s="7"/>
      <c r="W5028" s="7"/>
      <c r="X5028" s="7"/>
      <c r="Y5028" s="7"/>
      <c r="Z5028" s="7"/>
    </row>
    <row r="5029" spans="1:26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  <c r="U5029" s="7"/>
      <c r="V5029" s="7"/>
      <c r="W5029" s="7"/>
      <c r="X5029" s="7"/>
      <c r="Y5029" s="7"/>
      <c r="Z5029" s="7"/>
    </row>
    <row r="5030" spans="1:26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  <c r="U5030" s="7"/>
      <c r="V5030" s="7"/>
      <c r="W5030" s="7"/>
      <c r="X5030" s="7"/>
      <c r="Y5030" s="7"/>
      <c r="Z5030" s="7"/>
    </row>
    <row r="5031" spans="1:26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  <c r="U5031" s="7"/>
      <c r="V5031" s="7"/>
      <c r="W5031" s="7"/>
      <c r="X5031" s="7"/>
      <c r="Y5031" s="7"/>
      <c r="Z5031" s="7"/>
    </row>
    <row r="5032" spans="1:26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  <c r="U5032" s="7"/>
      <c r="V5032" s="7"/>
      <c r="W5032" s="7"/>
      <c r="X5032" s="7"/>
      <c r="Y5032" s="7"/>
      <c r="Z5032" s="7"/>
    </row>
    <row r="5033" spans="1:26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  <c r="U5033" s="7"/>
      <c r="V5033" s="7"/>
      <c r="W5033" s="7"/>
      <c r="X5033" s="7"/>
      <c r="Y5033" s="7"/>
      <c r="Z5033" s="7"/>
    </row>
    <row r="5034" spans="1:26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  <c r="U5034" s="7"/>
      <c r="V5034" s="7"/>
      <c r="W5034" s="7"/>
      <c r="X5034" s="7"/>
      <c r="Y5034" s="7"/>
      <c r="Z5034" s="7"/>
    </row>
    <row r="5035" spans="1:26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  <c r="U5035" s="7"/>
      <c r="V5035" s="7"/>
      <c r="W5035" s="7"/>
      <c r="X5035" s="7"/>
      <c r="Y5035" s="7"/>
      <c r="Z5035" s="7"/>
    </row>
    <row r="5036" spans="1:26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  <c r="U5036" s="7"/>
      <c r="V5036" s="7"/>
      <c r="W5036" s="7"/>
      <c r="X5036" s="7"/>
      <c r="Y5036" s="7"/>
      <c r="Z5036" s="7"/>
    </row>
    <row r="5037" spans="1:26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  <c r="U5037" s="7"/>
      <c r="V5037" s="7"/>
      <c r="W5037" s="7"/>
      <c r="X5037" s="7"/>
      <c r="Y5037" s="7"/>
      <c r="Z5037" s="7"/>
    </row>
    <row r="5038" spans="1:26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  <c r="U5038" s="7"/>
      <c r="V5038" s="7"/>
      <c r="W5038" s="7"/>
      <c r="X5038" s="7"/>
      <c r="Y5038" s="7"/>
      <c r="Z5038" s="7"/>
    </row>
    <row r="5039" spans="1:26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  <c r="U5039" s="7"/>
      <c r="V5039" s="7"/>
      <c r="W5039" s="7"/>
      <c r="X5039" s="7"/>
      <c r="Y5039" s="7"/>
      <c r="Z5039" s="7"/>
    </row>
    <row r="5040" spans="1:26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  <c r="U5040" s="7"/>
      <c r="V5040" s="7"/>
      <c r="W5040" s="7"/>
      <c r="X5040" s="7"/>
      <c r="Y5040" s="7"/>
      <c r="Z5040" s="7"/>
    </row>
    <row r="5041" spans="1:26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  <c r="U5041" s="7"/>
      <c r="V5041" s="7"/>
      <c r="W5041" s="7"/>
      <c r="X5041" s="7"/>
      <c r="Y5041" s="7"/>
      <c r="Z5041" s="7"/>
    </row>
    <row r="5042" spans="1:26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  <c r="U5042" s="7"/>
      <c r="V5042" s="7"/>
      <c r="W5042" s="7"/>
      <c r="X5042" s="7"/>
      <c r="Y5042" s="7"/>
      <c r="Z5042" s="7"/>
    </row>
    <row r="5043" spans="1:26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  <c r="U5043" s="7"/>
      <c r="V5043" s="7"/>
      <c r="W5043" s="7"/>
      <c r="X5043" s="7"/>
      <c r="Y5043" s="7"/>
      <c r="Z5043" s="7"/>
    </row>
    <row r="5044" spans="1:26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  <c r="U5044" s="7"/>
      <c r="V5044" s="7"/>
      <c r="W5044" s="7"/>
      <c r="X5044" s="7"/>
      <c r="Y5044" s="7"/>
      <c r="Z5044" s="7"/>
    </row>
    <row r="5045" spans="1:26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  <c r="U5045" s="7"/>
      <c r="V5045" s="7"/>
      <c r="W5045" s="7"/>
      <c r="X5045" s="7"/>
      <c r="Y5045" s="7"/>
      <c r="Z5045" s="7"/>
    </row>
    <row r="5046" spans="1:26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  <c r="U5046" s="7"/>
      <c r="V5046" s="7"/>
      <c r="W5046" s="7"/>
      <c r="X5046" s="7"/>
      <c r="Y5046" s="7"/>
      <c r="Z5046" s="7"/>
    </row>
    <row r="5047" spans="1:26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  <c r="U5047" s="7"/>
      <c r="V5047" s="7"/>
      <c r="W5047" s="7"/>
      <c r="X5047" s="7"/>
      <c r="Y5047" s="7"/>
      <c r="Z5047" s="7"/>
    </row>
    <row r="5048" spans="1:26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  <c r="U5048" s="7"/>
      <c r="V5048" s="7"/>
      <c r="W5048" s="7"/>
      <c r="X5048" s="7"/>
      <c r="Y5048" s="7"/>
      <c r="Z5048" s="7"/>
    </row>
    <row r="5049" spans="1:26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  <c r="U5049" s="7"/>
      <c r="V5049" s="7"/>
      <c r="W5049" s="7"/>
      <c r="X5049" s="7"/>
      <c r="Y5049" s="7"/>
      <c r="Z5049" s="7"/>
    </row>
    <row r="5050" spans="1:26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  <c r="U5050" s="7"/>
      <c r="V5050" s="7"/>
      <c r="W5050" s="7"/>
      <c r="X5050" s="7"/>
      <c r="Y5050" s="7"/>
      <c r="Z5050" s="7"/>
    </row>
    <row r="5051" spans="1:26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  <c r="U5051" s="7"/>
      <c r="V5051" s="7"/>
      <c r="W5051" s="7"/>
      <c r="X5051" s="7"/>
      <c r="Y5051" s="7"/>
      <c r="Z5051" s="7"/>
    </row>
    <row r="5052" spans="1:26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  <c r="U5052" s="7"/>
      <c r="V5052" s="7"/>
      <c r="W5052" s="7"/>
      <c r="X5052" s="7"/>
      <c r="Y5052" s="7"/>
      <c r="Z5052" s="7"/>
    </row>
    <row r="5053" spans="1:26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  <c r="U5053" s="7"/>
      <c r="V5053" s="7"/>
      <c r="W5053" s="7"/>
      <c r="X5053" s="7"/>
      <c r="Y5053" s="7"/>
      <c r="Z5053" s="7"/>
    </row>
    <row r="5054" spans="1:26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  <c r="U5054" s="7"/>
      <c r="V5054" s="7"/>
      <c r="W5054" s="7"/>
      <c r="X5054" s="7"/>
      <c r="Y5054" s="7"/>
      <c r="Z5054" s="7"/>
    </row>
    <row r="5055" spans="1:26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  <c r="U5055" s="7"/>
      <c r="V5055" s="7"/>
      <c r="W5055" s="7"/>
      <c r="X5055" s="7"/>
      <c r="Y5055" s="7"/>
      <c r="Z5055" s="7"/>
    </row>
    <row r="5056" spans="1:26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  <c r="U5056" s="7"/>
      <c r="V5056" s="7"/>
      <c r="W5056" s="7"/>
      <c r="X5056" s="7"/>
      <c r="Y5056" s="7"/>
      <c r="Z5056" s="7"/>
    </row>
    <row r="5057" spans="1:26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  <c r="U5057" s="7"/>
      <c r="V5057" s="7"/>
      <c r="W5057" s="7"/>
      <c r="X5057" s="7"/>
      <c r="Y5057" s="7"/>
      <c r="Z5057" s="7"/>
    </row>
    <row r="5058" spans="1:26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  <c r="U5058" s="7"/>
      <c r="V5058" s="7"/>
      <c r="W5058" s="7"/>
      <c r="X5058" s="7"/>
      <c r="Y5058" s="7"/>
      <c r="Z5058" s="7"/>
    </row>
    <row r="5059" spans="1:26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  <c r="U5059" s="7"/>
      <c r="V5059" s="7"/>
      <c r="W5059" s="7"/>
      <c r="X5059" s="7"/>
      <c r="Y5059" s="7"/>
      <c r="Z5059" s="7"/>
    </row>
    <row r="5060" spans="1:26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  <c r="U5060" s="7"/>
      <c r="V5060" s="7"/>
      <c r="W5060" s="7"/>
      <c r="X5060" s="7"/>
      <c r="Y5060" s="7"/>
      <c r="Z5060" s="7"/>
    </row>
    <row r="5061" spans="1:26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  <c r="U5061" s="7"/>
      <c r="V5061" s="7"/>
      <c r="W5061" s="7"/>
      <c r="X5061" s="7"/>
      <c r="Y5061" s="7"/>
      <c r="Z5061" s="7"/>
    </row>
    <row r="5062" spans="1:26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  <c r="U5062" s="7"/>
      <c r="V5062" s="7"/>
      <c r="W5062" s="7"/>
      <c r="X5062" s="7"/>
      <c r="Y5062" s="7"/>
      <c r="Z5062" s="7"/>
    </row>
    <row r="5063" spans="1:26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  <c r="U5063" s="7"/>
      <c r="V5063" s="7"/>
      <c r="W5063" s="7"/>
      <c r="X5063" s="7"/>
      <c r="Y5063" s="7"/>
      <c r="Z5063" s="7"/>
    </row>
    <row r="5064" spans="1:26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  <c r="U5064" s="7"/>
      <c r="V5064" s="7"/>
      <c r="W5064" s="7"/>
      <c r="X5064" s="7"/>
      <c r="Y5064" s="7"/>
      <c r="Z5064" s="7"/>
    </row>
    <row r="5065" spans="1:26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  <c r="U5065" s="7"/>
      <c r="V5065" s="7"/>
      <c r="W5065" s="7"/>
      <c r="X5065" s="7"/>
      <c r="Y5065" s="7"/>
      <c r="Z5065" s="7"/>
    </row>
    <row r="5066" spans="1:26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  <c r="U5066" s="7"/>
      <c r="V5066" s="7"/>
      <c r="W5066" s="7"/>
      <c r="X5066" s="7"/>
      <c r="Y5066" s="7"/>
      <c r="Z5066" s="7"/>
    </row>
    <row r="5067" spans="1:26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  <c r="U5067" s="7"/>
      <c r="V5067" s="7"/>
      <c r="W5067" s="7"/>
      <c r="X5067" s="7"/>
      <c r="Y5067" s="7"/>
      <c r="Z5067" s="7"/>
    </row>
    <row r="5068" spans="1:26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  <c r="U5068" s="7"/>
      <c r="V5068" s="7"/>
      <c r="W5068" s="7"/>
      <c r="X5068" s="7"/>
      <c r="Y5068" s="7"/>
      <c r="Z5068" s="7"/>
    </row>
    <row r="5069" spans="1:26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  <c r="U5069" s="7"/>
      <c r="V5069" s="7"/>
      <c r="W5069" s="7"/>
      <c r="X5069" s="7"/>
      <c r="Y5069" s="7"/>
      <c r="Z5069" s="7"/>
    </row>
    <row r="5070" spans="1:26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  <c r="U5070" s="7"/>
      <c r="V5070" s="7"/>
      <c r="W5070" s="7"/>
      <c r="X5070" s="7"/>
      <c r="Y5070" s="7"/>
      <c r="Z5070" s="7"/>
    </row>
    <row r="5071" spans="1:26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  <c r="U5071" s="7"/>
      <c r="V5071" s="7"/>
      <c r="W5071" s="7"/>
      <c r="X5071" s="7"/>
      <c r="Y5071" s="7"/>
      <c r="Z5071" s="7"/>
    </row>
    <row r="5072" spans="1:26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  <c r="U5072" s="7"/>
      <c r="V5072" s="7"/>
      <c r="W5072" s="7"/>
      <c r="X5072" s="7"/>
      <c r="Y5072" s="7"/>
      <c r="Z5072" s="7"/>
    </row>
    <row r="5073" spans="1:26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  <c r="U5073" s="7"/>
      <c r="V5073" s="7"/>
      <c r="W5073" s="7"/>
      <c r="X5073" s="7"/>
      <c r="Y5073" s="7"/>
      <c r="Z5073" s="7"/>
    </row>
    <row r="5074" spans="1:26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  <c r="U5074" s="7"/>
      <c r="V5074" s="7"/>
      <c r="W5074" s="7"/>
      <c r="X5074" s="7"/>
      <c r="Y5074" s="7"/>
      <c r="Z5074" s="7"/>
    </row>
    <row r="5075" spans="1:26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  <c r="U5075" s="7"/>
      <c r="V5075" s="7"/>
      <c r="W5075" s="7"/>
      <c r="X5075" s="7"/>
      <c r="Y5075" s="7"/>
      <c r="Z5075" s="7"/>
    </row>
    <row r="5076" spans="1:26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  <c r="U5076" s="7"/>
      <c r="V5076" s="7"/>
      <c r="W5076" s="7"/>
      <c r="X5076" s="7"/>
      <c r="Y5076" s="7"/>
      <c r="Z5076" s="7"/>
    </row>
    <row r="5077" spans="1:26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  <c r="U5077" s="7"/>
      <c r="V5077" s="7"/>
      <c r="W5077" s="7"/>
      <c r="X5077" s="7"/>
      <c r="Y5077" s="7"/>
      <c r="Z5077" s="7"/>
    </row>
    <row r="5078" spans="1:26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  <c r="U5078" s="7"/>
      <c r="V5078" s="7"/>
      <c r="W5078" s="7"/>
      <c r="X5078" s="7"/>
      <c r="Y5078" s="7"/>
      <c r="Z5078" s="7"/>
    </row>
    <row r="5079" spans="1:26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  <c r="U5079" s="7"/>
      <c r="V5079" s="7"/>
      <c r="W5079" s="7"/>
      <c r="X5079" s="7"/>
      <c r="Y5079" s="7"/>
      <c r="Z5079" s="7"/>
    </row>
    <row r="5080" spans="1:26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  <c r="U5080" s="7"/>
      <c r="V5080" s="7"/>
      <c r="W5080" s="7"/>
      <c r="X5080" s="7"/>
      <c r="Y5080" s="7"/>
      <c r="Z5080" s="7"/>
    </row>
    <row r="5081" spans="1:26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  <c r="U5081" s="7"/>
      <c r="V5081" s="7"/>
      <c r="W5081" s="7"/>
      <c r="X5081" s="7"/>
      <c r="Y5081" s="7"/>
      <c r="Z5081" s="7"/>
    </row>
    <row r="5082" spans="1:26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  <c r="U5082" s="7"/>
      <c r="V5082" s="7"/>
      <c r="W5082" s="7"/>
      <c r="X5082" s="7"/>
      <c r="Y5082" s="7"/>
      <c r="Z5082" s="7"/>
    </row>
    <row r="5083" spans="1:26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  <c r="U5083" s="7"/>
      <c r="V5083" s="7"/>
      <c r="W5083" s="7"/>
      <c r="X5083" s="7"/>
      <c r="Y5083" s="7"/>
      <c r="Z5083" s="7"/>
    </row>
    <row r="5084" spans="1:26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  <c r="U5084" s="7"/>
      <c r="V5084" s="7"/>
      <c r="W5084" s="7"/>
      <c r="X5084" s="7"/>
      <c r="Y5084" s="7"/>
      <c r="Z5084" s="7"/>
    </row>
    <row r="5085" spans="1:26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  <c r="U5085" s="7"/>
      <c r="V5085" s="7"/>
      <c r="W5085" s="7"/>
      <c r="X5085" s="7"/>
      <c r="Y5085" s="7"/>
      <c r="Z5085" s="7"/>
    </row>
    <row r="5086" spans="1:26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  <c r="U5086" s="7"/>
      <c r="V5086" s="7"/>
      <c r="W5086" s="7"/>
      <c r="X5086" s="7"/>
      <c r="Y5086" s="7"/>
      <c r="Z5086" s="7"/>
    </row>
    <row r="5087" spans="1:26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  <c r="U5087" s="7"/>
      <c r="V5087" s="7"/>
      <c r="W5087" s="7"/>
      <c r="X5087" s="7"/>
      <c r="Y5087" s="7"/>
      <c r="Z5087" s="7"/>
    </row>
    <row r="5088" spans="1:26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  <c r="U5088" s="7"/>
      <c r="V5088" s="7"/>
      <c r="W5088" s="7"/>
      <c r="X5088" s="7"/>
      <c r="Y5088" s="7"/>
      <c r="Z5088" s="7"/>
    </row>
    <row r="5089" spans="1:26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  <c r="U5089" s="7"/>
      <c r="V5089" s="7"/>
      <c r="W5089" s="7"/>
      <c r="X5089" s="7"/>
      <c r="Y5089" s="7"/>
      <c r="Z5089" s="7"/>
    </row>
    <row r="5090" spans="1:26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  <c r="U5090" s="7"/>
      <c r="V5090" s="7"/>
      <c r="W5090" s="7"/>
      <c r="X5090" s="7"/>
      <c r="Y5090" s="7"/>
      <c r="Z5090" s="7"/>
    </row>
    <row r="5091" spans="1:26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  <c r="U5091" s="7"/>
      <c r="V5091" s="7"/>
      <c r="W5091" s="7"/>
      <c r="X5091" s="7"/>
      <c r="Y5091" s="7"/>
      <c r="Z5091" s="7"/>
    </row>
    <row r="5092" spans="1:26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  <c r="U5092" s="7"/>
      <c r="V5092" s="7"/>
      <c r="W5092" s="7"/>
      <c r="X5092" s="7"/>
      <c r="Y5092" s="7"/>
      <c r="Z5092" s="7"/>
    </row>
    <row r="5093" spans="1:26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  <c r="U5093" s="7"/>
      <c r="V5093" s="7"/>
      <c r="W5093" s="7"/>
      <c r="X5093" s="7"/>
      <c r="Y5093" s="7"/>
      <c r="Z5093" s="7"/>
    </row>
    <row r="5094" spans="1:26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  <c r="U5094" s="7"/>
      <c r="V5094" s="7"/>
      <c r="W5094" s="7"/>
      <c r="X5094" s="7"/>
      <c r="Y5094" s="7"/>
      <c r="Z5094" s="7"/>
    </row>
    <row r="5095" spans="1:26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  <c r="U5095" s="7"/>
      <c r="V5095" s="7"/>
      <c r="W5095" s="7"/>
      <c r="X5095" s="7"/>
      <c r="Y5095" s="7"/>
      <c r="Z5095" s="7"/>
    </row>
    <row r="5096" spans="1:26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  <c r="U5096" s="7"/>
      <c r="V5096" s="7"/>
      <c r="W5096" s="7"/>
      <c r="X5096" s="7"/>
      <c r="Y5096" s="7"/>
      <c r="Z5096" s="7"/>
    </row>
    <row r="5097" spans="1:26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  <c r="U5097" s="7"/>
      <c r="V5097" s="7"/>
      <c r="W5097" s="7"/>
      <c r="X5097" s="7"/>
      <c r="Y5097" s="7"/>
      <c r="Z5097" s="7"/>
    </row>
    <row r="5098" spans="1:26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  <c r="U5098" s="7"/>
      <c r="V5098" s="7"/>
      <c r="W5098" s="7"/>
      <c r="X5098" s="7"/>
      <c r="Y5098" s="7"/>
      <c r="Z5098" s="7"/>
    </row>
    <row r="5099" spans="1:26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  <c r="U5099" s="7"/>
      <c r="V5099" s="7"/>
      <c r="W5099" s="7"/>
      <c r="X5099" s="7"/>
      <c r="Y5099" s="7"/>
      <c r="Z5099" s="7"/>
    </row>
    <row r="5100" spans="1:26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  <c r="U5100" s="7"/>
      <c r="V5100" s="7"/>
      <c r="W5100" s="7"/>
      <c r="X5100" s="7"/>
      <c r="Y5100" s="7"/>
      <c r="Z5100" s="7"/>
    </row>
    <row r="5101" spans="1:26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  <c r="U5101" s="7"/>
      <c r="V5101" s="7"/>
      <c r="W5101" s="7"/>
      <c r="X5101" s="7"/>
      <c r="Y5101" s="7"/>
      <c r="Z5101" s="7"/>
    </row>
    <row r="5102" spans="1:26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  <c r="U5102" s="7"/>
      <c r="V5102" s="7"/>
      <c r="W5102" s="7"/>
      <c r="X5102" s="7"/>
      <c r="Y5102" s="7"/>
      <c r="Z5102" s="7"/>
    </row>
    <row r="5103" spans="1:26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  <c r="U5103" s="7"/>
      <c r="V5103" s="7"/>
      <c r="W5103" s="7"/>
      <c r="X5103" s="7"/>
      <c r="Y5103" s="7"/>
      <c r="Z5103" s="7"/>
    </row>
    <row r="5104" spans="1:26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  <c r="U5104" s="7"/>
      <c r="V5104" s="7"/>
      <c r="W5104" s="7"/>
      <c r="X5104" s="7"/>
      <c r="Y5104" s="7"/>
      <c r="Z5104" s="7"/>
    </row>
    <row r="5105" spans="1:26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  <c r="U5105" s="7"/>
      <c r="V5105" s="7"/>
      <c r="W5105" s="7"/>
      <c r="X5105" s="7"/>
      <c r="Y5105" s="7"/>
      <c r="Z5105" s="7"/>
    </row>
    <row r="5106" spans="1:26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  <c r="U5106" s="7"/>
      <c r="V5106" s="7"/>
      <c r="W5106" s="7"/>
      <c r="X5106" s="7"/>
      <c r="Y5106" s="7"/>
      <c r="Z5106" s="7"/>
    </row>
    <row r="5107" spans="1:26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  <c r="U5107" s="7"/>
      <c r="V5107" s="7"/>
      <c r="W5107" s="7"/>
      <c r="X5107" s="7"/>
      <c r="Y5107" s="7"/>
      <c r="Z5107" s="7"/>
    </row>
    <row r="5108" spans="1:26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  <c r="U5108" s="7"/>
      <c r="V5108" s="7"/>
      <c r="W5108" s="7"/>
      <c r="X5108" s="7"/>
      <c r="Y5108" s="7"/>
      <c r="Z5108" s="7"/>
    </row>
    <row r="5109" spans="1:26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  <c r="U5109" s="7"/>
      <c r="V5109" s="7"/>
      <c r="W5109" s="7"/>
      <c r="X5109" s="7"/>
      <c r="Y5109" s="7"/>
      <c r="Z5109" s="7"/>
    </row>
    <row r="5110" spans="1:26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  <c r="U5110" s="7"/>
      <c r="V5110" s="7"/>
      <c r="W5110" s="7"/>
      <c r="X5110" s="7"/>
      <c r="Y5110" s="7"/>
      <c r="Z5110" s="7"/>
    </row>
    <row r="5111" spans="1:26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  <c r="U5111" s="7"/>
      <c r="V5111" s="7"/>
      <c r="W5111" s="7"/>
      <c r="X5111" s="7"/>
      <c r="Y5111" s="7"/>
      <c r="Z5111" s="7"/>
    </row>
    <row r="5112" spans="1:26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  <c r="U5112" s="7"/>
      <c r="V5112" s="7"/>
      <c r="W5112" s="7"/>
      <c r="X5112" s="7"/>
      <c r="Y5112" s="7"/>
      <c r="Z5112" s="7"/>
    </row>
    <row r="5113" spans="1:26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  <c r="U5113" s="7"/>
      <c r="V5113" s="7"/>
      <c r="W5113" s="7"/>
      <c r="X5113" s="7"/>
      <c r="Y5113" s="7"/>
      <c r="Z5113" s="7"/>
    </row>
    <row r="5114" spans="1:26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  <c r="U5114" s="7"/>
      <c r="V5114" s="7"/>
      <c r="W5114" s="7"/>
      <c r="X5114" s="7"/>
      <c r="Y5114" s="7"/>
      <c r="Z5114" s="7"/>
    </row>
    <row r="5115" spans="1:26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  <c r="U5115" s="7"/>
      <c r="V5115" s="7"/>
      <c r="W5115" s="7"/>
      <c r="X5115" s="7"/>
      <c r="Y5115" s="7"/>
      <c r="Z5115" s="7"/>
    </row>
    <row r="5116" spans="1:26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  <c r="U5116" s="7"/>
      <c r="V5116" s="7"/>
      <c r="W5116" s="7"/>
      <c r="X5116" s="7"/>
      <c r="Y5116" s="7"/>
      <c r="Z5116" s="7"/>
    </row>
    <row r="5117" spans="1:26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  <c r="U5117" s="7"/>
      <c r="V5117" s="7"/>
      <c r="W5117" s="7"/>
      <c r="X5117" s="7"/>
      <c r="Y5117" s="7"/>
      <c r="Z5117" s="7"/>
    </row>
    <row r="5118" spans="1:26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  <c r="U5118" s="7"/>
      <c r="V5118" s="7"/>
      <c r="W5118" s="7"/>
      <c r="X5118" s="7"/>
      <c r="Y5118" s="7"/>
      <c r="Z5118" s="7"/>
    </row>
    <row r="5119" spans="1:26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  <c r="U5119" s="7"/>
      <c r="V5119" s="7"/>
      <c r="W5119" s="7"/>
      <c r="X5119" s="7"/>
      <c r="Y5119" s="7"/>
      <c r="Z5119" s="7"/>
    </row>
    <row r="5120" spans="1:26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  <c r="U5120" s="7"/>
      <c r="V5120" s="7"/>
      <c r="W5120" s="7"/>
      <c r="X5120" s="7"/>
      <c r="Y5120" s="7"/>
      <c r="Z5120" s="7"/>
    </row>
    <row r="5121" spans="1:26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  <c r="U5121" s="7"/>
      <c r="V5121" s="7"/>
      <c r="W5121" s="7"/>
      <c r="X5121" s="7"/>
      <c r="Y5121" s="7"/>
      <c r="Z5121" s="7"/>
    </row>
    <row r="5122" spans="1:26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  <c r="U5122" s="7"/>
      <c r="V5122" s="7"/>
      <c r="W5122" s="7"/>
      <c r="X5122" s="7"/>
      <c r="Y5122" s="7"/>
      <c r="Z5122" s="7"/>
    </row>
    <row r="5123" spans="1:26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  <c r="U5123" s="7"/>
      <c r="V5123" s="7"/>
      <c r="W5123" s="7"/>
      <c r="X5123" s="7"/>
      <c r="Y5123" s="7"/>
      <c r="Z5123" s="7"/>
    </row>
    <row r="5124" spans="1:26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  <c r="U5124" s="7"/>
      <c r="V5124" s="7"/>
      <c r="W5124" s="7"/>
      <c r="X5124" s="7"/>
      <c r="Y5124" s="7"/>
      <c r="Z5124" s="7"/>
    </row>
    <row r="5125" spans="1:26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  <c r="U5125" s="7"/>
      <c r="V5125" s="7"/>
      <c r="W5125" s="7"/>
      <c r="X5125" s="7"/>
      <c r="Y5125" s="7"/>
      <c r="Z5125" s="7"/>
    </row>
    <row r="5126" spans="1:26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  <c r="U5126" s="7"/>
      <c r="V5126" s="7"/>
      <c r="W5126" s="7"/>
      <c r="X5126" s="7"/>
      <c r="Y5126" s="7"/>
      <c r="Z5126" s="7"/>
    </row>
    <row r="5127" spans="1:26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  <c r="U5127" s="7"/>
      <c r="V5127" s="7"/>
      <c r="W5127" s="7"/>
      <c r="X5127" s="7"/>
      <c r="Y5127" s="7"/>
      <c r="Z5127" s="7"/>
    </row>
    <row r="5128" spans="1:26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  <c r="U5128" s="7"/>
      <c r="V5128" s="7"/>
      <c r="W5128" s="7"/>
      <c r="X5128" s="7"/>
      <c r="Y5128" s="7"/>
      <c r="Z5128" s="7"/>
    </row>
    <row r="5129" spans="1:26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  <c r="U5129" s="7"/>
      <c r="V5129" s="7"/>
      <c r="W5129" s="7"/>
      <c r="X5129" s="7"/>
      <c r="Y5129" s="7"/>
      <c r="Z5129" s="7"/>
    </row>
    <row r="5130" spans="1:26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  <c r="U5130" s="7"/>
      <c r="V5130" s="7"/>
      <c r="W5130" s="7"/>
      <c r="X5130" s="7"/>
      <c r="Y5130" s="7"/>
      <c r="Z5130" s="7"/>
    </row>
    <row r="5131" spans="1:26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  <c r="U5131" s="7"/>
      <c r="V5131" s="7"/>
      <c r="W5131" s="7"/>
      <c r="X5131" s="7"/>
      <c r="Y5131" s="7"/>
      <c r="Z5131" s="7"/>
    </row>
    <row r="5132" spans="1:26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  <c r="U5132" s="7"/>
      <c r="V5132" s="7"/>
      <c r="W5132" s="7"/>
      <c r="X5132" s="7"/>
      <c r="Y5132" s="7"/>
      <c r="Z5132" s="7"/>
    </row>
    <row r="5133" spans="1:26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  <c r="U5133" s="7"/>
      <c r="V5133" s="7"/>
      <c r="W5133" s="7"/>
      <c r="X5133" s="7"/>
      <c r="Y5133" s="7"/>
      <c r="Z5133" s="7"/>
    </row>
    <row r="5134" spans="1:26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  <c r="U5134" s="7"/>
      <c r="V5134" s="7"/>
      <c r="W5134" s="7"/>
      <c r="X5134" s="7"/>
      <c r="Y5134" s="7"/>
      <c r="Z5134" s="7"/>
    </row>
    <row r="5135" spans="1:26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  <c r="U5135" s="7"/>
      <c r="V5135" s="7"/>
      <c r="W5135" s="7"/>
      <c r="X5135" s="7"/>
      <c r="Y5135" s="7"/>
      <c r="Z5135" s="7"/>
    </row>
    <row r="5136" spans="1:26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  <c r="U5136" s="7"/>
      <c r="V5136" s="7"/>
      <c r="W5136" s="7"/>
      <c r="X5136" s="7"/>
      <c r="Y5136" s="7"/>
      <c r="Z5136" s="7"/>
    </row>
    <row r="5137" spans="1:26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  <c r="U5137" s="7"/>
      <c r="V5137" s="7"/>
      <c r="W5137" s="7"/>
      <c r="X5137" s="7"/>
      <c r="Y5137" s="7"/>
      <c r="Z5137" s="7"/>
    </row>
    <row r="5138" spans="1:26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  <c r="U5138" s="7"/>
      <c r="V5138" s="7"/>
      <c r="W5138" s="7"/>
      <c r="X5138" s="7"/>
      <c r="Y5138" s="7"/>
      <c r="Z5138" s="7"/>
    </row>
    <row r="5139" spans="1:26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  <c r="U5139" s="7"/>
      <c r="V5139" s="7"/>
      <c r="W5139" s="7"/>
      <c r="X5139" s="7"/>
      <c r="Y5139" s="7"/>
      <c r="Z5139" s="7"/>
    </row>
    <row r="5140" spans="1:26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  <c r="U5140" s="7"/>
      <c r="V5140" s="7"/>
      <c r="W5140" s="7"/>
      <c r="X5140" s="7"/>
      <c r="Y5140" s="7"/>
      <c r="Z5140" s="7"/>
    </row>
    <row r="5141" spans="1:26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  <c r="U5141" s="7"/>
      <c r="V5141" s="7"/>
      <c r="W5141" s="7"/>
      <c r="X5141" s="7"/>
      <c r="Y5141" s="7"/>
      <c r="Z5141" s="7"/>
    </row>
    <row r="5142" spans="1:26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  <c r="U5142" s="7"/>
      <c r="V5142" s="7"/>
      <c r="W5142" s="7"/>
      <c r="X5142" s="7"/>
      <c r="Y5142" s="7"/>
      <c r="Z5142" s="7"/>
    </row>
    <row r="5143" spans="1:26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  <c r="U5143" s="7"/>
      <c r="V5143" s="7"/>
      <c r="W5143" s="7"/>
      <c r="X5143" s="7"/>
      <c r="Y5143" s="7"/>
      <c r="Z5143" s="7"/>
    </row>
    <row r="5144" spans="1:26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  <c r="U5144" s="7"/>
      <c r="V5144" s="7"/>
      <c r="W5144" s="7"/>
      <c r="X5144" s="7"/>
      <c r="Y5144" s="7"/>
      <c r="Z5144" s="7"/>
    </row>
    <row r="5145" spans="1:26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  <c r="U5145" s="7"/>
      <c r="V5145" s="7"/>
      <c r="W5145" s="7"/>
      <c r="X5145" s="7"/>
      <c r="Y5145" s="7"/>
      <c r="Z5145" s="7"/>
    </row>
    <row r="5146" spans="1:26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  <c r="U5146" s="7"/>
      <c r="V5146" s="7"/>
      <c r="W5146" s="7"/>
      <c r="X5146" s="7"/>
      <c r="Y5146" s="7"/>
      <c r="Z5146" s="7"/>
    </row>
    <row r="5147" spans="1:26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  <c r="U5147" s="7"/>
      <c r="V5147" s="7"/>
      <c r="W5147" s="7"/>
      <c r="X5147" s="7"/>
      <c r="Y5147" s="7"/>
      <c r="Z5147" s="7"/>
    </row>
    <row r="5148" spans="1:26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  <c r="U5148" s="7"/>
      <c r="V5148" s="7"/>
      <c r="W5148" s="7"/>
      <c r="X5148" s="7"/>
      <c r="Y5148" s="7"/>
      <c r="Z5148" s="7"/>
    </row>
    <row r="5149" spans="1:26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  <c r="U5149" s="7"/>
      <c r="V5149" s="7"/>
      <c r="W5149" s="7"/>
      <c r="X5149" s="7"/>
      <c r="Y5149" s="7"/>
      <c r="Z5149" s="7"/>
    </row>
    <row r="5150" spans="1:26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  <c r="U5150" s="7"/>
      <c r="V5150" s="7"/>
      <c r="W5150" s="7"/>
      <c r="X5150" s="7"/>
      <c r="Y5150" s="7"/>
      <c r="Z5150" s="7"/>
    </row>
    <row r="5151" spans="1:26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  <c r="U5151" s="7"/>
      <c r="V5151" s="7"/>
      <c r="W5151" s="7"/>
      <c r="X5151" s="7"/>
      <c r="Y5151" s="7"/>
      <c r="Z5151" s="7"/>
    </row>
    <row r="5152" spans="1:26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  <c r="U5152" s="7"/>
      <c r="V5152" s="7"/>
      <c r="W5152" s="7"/>
      <c r="X5152" s="7"/>
      <c r="Y5152" s="7"/>
      <c r="Z5152" s="7"/>
    </row>
    <row r="5153" spans="1:26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  <c r="U5153" s="7"/>
      <c r="V5153" s="7"/>
      <c r="W5153" s="7"/>
      <c r="X5153" s="7"/>
      <c r="Y5153" s="7"/>
      <c r="Z5153" s="7"/>
    </row>
    <row r="5154" spans="1:26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  <c r="U5154" s="7"/>
      <c r="V5154" s="7"/>
      <c r="W5154" s="7"/>
      <c r="X5154" s="7"/>
      <c r="Y5154" s="7"/>
      <c r="Z5154" s="7"/>
    </row>
    <row r="5155" spans="1:26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  <c r="U5155" s="7"/>
      <c r="V5155" s="7"/>
      <c r="W5155" s="7"/>
      <c r="X5155" s="7"/>
      <c r="Y5155" s="7"/>
      <c r="Z5155" s="7"/>
    </row>
    <row r="5156" spans="1:26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  <c r="U5156" s="7"/>
      <c r="V5156" s="7"/>
      <c r="W5156" s="7"/>
      <c r="X5156" s="7"/>
      <c r="Y5156" s="7"/>
      <c r="Z5156" s="7"/>
    </row>
    <row r="5157" spans="1:26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  <c r="U5157" s="7"/>
      <c r="V5157" s="7"/>
      <c r="W5157" s="7"/>
      <c r="X5157" s="7"/>
      <c r="Y5157" s="7"/>
      <c r="Z5157" s="7"/>
    </row>
    <row r="5158" spans="1:26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  <c r="U5158" s="7"/>
      <c r="V5158" s="7"/>
      <c r="W5158" s="7"/>
      <c r="X5158" s="7"/>
      <c r="Y5158" s="7"/>
      <c r="Z5158" s="7"/>
    </row>
    <row r="5159" spans="1:26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  <c r="U5159" s="7"/>
      <c r="V5159" s="7"/>
      <c r="W5159" s="7"/>
      <c r="X5159" s="7"/>
      <c r="Y5159" s="7"/>
      <c r="Z5159" s="7"/>
    </row>
    <row r="5160" spans="1:26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  <c r="U5160" s="7"/>
      <c r="V5160" s="7"/>
      <c r="W5160" s="7"/>
      <c r="X5160" s="7"/>
      <c r="Y5160" s="7"/>
      <c r="Z5160" s="7"/>
    </row>
    <row r="5161" spans="1:26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  <c r="S5161" s="7"/>
      <c r="T5161" s="7"/>
      <c r="U5161" s="7"/>
      <c r="V5161" s="7"/>
      <c r="W5161" s="7"/>
      <c r="X5161" s="7"/>
      <c r="Y5161" s="7"/>
      <c r="Z5161" s="7"/>
    </row>
    <row r="5162" spans="1:26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  <c r="S5162" s="7"/>
      <c r="T5162" s="7"/>
      <c r="U5162" s="7"/>
      <c r="V5162" s="7"/>
      <c r="W5162" s="7"/>
      <c r="X5162" s="7"/>
      <c r="Y5162" s="7"/>
      <c r="Z5162" s="7"/>
    </row>
    <row r="5163" spans="1:26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  <c r="S5163" s="7"/>
      <c r="T5163" s="7"/>
      <c r="U5163" s="7"/>
      <c r="V5163" s="7"/>
      <c r="W5163" s="7"/>
      <c r="X5163" s="7"/>
      <c r="Y5163" s="7"/>
      <c r="Z5163" s="7"/>
    </row>
    <row r="5164" spans="1:26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  <c r="S5164" s="7"/>
      <c r="T5164" s="7"/>
      <c r="U5164" s="7"/>
      <c r="V5164" s="7"/>
      <c r="W5164" s="7"/>
      <c r="X5164" s="7"/>
      <c r="Y5164" s="7"/>
      <c r="Z5164" s="7"/>
    </row>
    <row r="5165" spans="1:26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  <c r="S5165" s="7"/>
      <c r="T5165" s="7"/>
      <c r="U5165" s="7"/>
      <c r="V5165" s="7"/>
      <c r="W5165" s="7"/>
      <c r="X5165" s="7"/>
      <c r="Y5165" s="7"/>
      <c r="Z5165" s="7"/>
    </row>
    <row r="5166" spans="1:26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  <c r="S5166" s="7"/>
      <c r="T5166" s="7"/>
      <c r="U5166" s="7"/>
      <c r="V5166" s="7"/>
      <c r="W5166" s="7"/>
      <c r="X5166" s="7"/>
      <c r="Y5166" s="7"/>
      <c r="Z5166" s="7"/>
    </row>
    <row r="5167" spans="1:26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  <c r="S5167" s="7"/>
      <c r="T5167" s="7"/>
      <c r="U5167" s="7"/>
      <c r="V5167" s="7"/>
      <c r="W5167" s="7"/>
      <c r="X5167" s="7"/>
      <c r="Y5167" s="7"/>
      <c r="Z5167" s="7"/>
    </row>
    <row r="5168" spans="1:26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  <c r="S5168" s="7"/>
      <c r="T5168" s="7"/>
      <c r="U5168" s="7"/>
      <c r="V5168" s="7"/>
      <c r="W5168" s="7"/>
      <c r="X5168" s="7"/>
      <c r="Y5168" s="7"/>
      <c r="Z5168" s="7"/>
    </row>
    <row r="5169" spans="1:26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  <c r="S5169" s="7"/>
      <c r="T5169" s="7"/>
      <c r="U5169" s="7"/>
      <c r="V5169" s="7"/>
      <c r="W5169" s="7"/>
      <c r="X5169" s="7"/>
      <c r="Y5169" s="7"/>
      <c r="Z5169" s="7"/>
    </row>
    <row r="5170" spans="1:26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  <c r="S5170" s="7"/>
      <c r="T5170" s="7"/>
      <c r="U5170" s="7"/>
      <c r="V5170" s="7"/>
      <c r="W5170" s="7"/>
      <c r="X5170" s="7"/>
      <c r="Y5170" s="7"/>
      <c r="Z5170" s="7"/>
    </row>
    <row r="5171" spans="1:26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  <c r="S5171" s="7"/>
      <c r="T5171" s="7"/>
      <c r="U5171" s="7"/>
      <c r="V5171" s="7"/>
      <c r="W5171" s="7"/>
      <c r="X5171" s="7"/>
      <c r="Y5171" s="7"/>
      <c r="Z5171" s="7"/>
    </row>
    <row r="5172" spans="1:26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  <c r="S5172" s="7"/>
      <c r="T5172" s="7"/>
      <c r="U5172" s="7"/>
      <c r="V5172" s="7"/>
      <c r="W5172" s="7"/>
      <c r="X5172" s="7"/>
      <c r="Y5172" s="7"/>
      <c r="Z5172" s="7"/>
    </row>
    <row r="5173" spans="1:26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  <c r="S5173" s="7"/>
      <c r="T5173" s="7"/>
      <c r="U5173" s="7"/>
      <c r="V5173" s="7"/>
      <c r="W5173" s="7"/>
      <c r="X5173" s="7"/>
      <c r="Y5173" s="7"/>
      <c r="Z5173" s="7"/>
    </row>
    <row r="5174" spans="1:26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  <c r="S5174" s="7"/>
      <c r="T5174" s="7"/>
      <c r="U5174" s="7"/>
      <c r="V5174" s="7"/>
      <c r="W5174" s="7"/>
      <c r="X5174" s="7"/>
      <c r="Y5174" s="7"/>
      <c r="Z5174" s="7"/>
    </row>
    <row r="5175" spans="1:26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  <c r="S5175" s="7"/>
      <c r="T5175" s="7"/>
      <c r="U5175" s="7"/>
      <c r="V5175" s="7"/>
      <c r="W5175" s="7"/>
      <c r="X5175" s="7"/>
      <c r="Y5175" s="7"/>
      <c r="Z5175" s="7"/>
    </row>
    <row r="5176" spans="1:26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  <c r="S5176" s="7"/>
      <c r="T5176" s="7"/>
      <c r="U5176" s="7"/>
      <c r="V5176" s="7"/>
      <c r="W5176" s="7"/>
      <c r="X5176" s="7"/>
      <c r="Y5176" s="7"/>
      <c r="Z5176" s="7"/>
    </row>
    <row r="5177" spans="1:26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  <c r="S5177" s="7"/>
      <c r="T5177" s="7"/>
      <c r="U5177" s="7"/>
      <c r="V5177" s="7"/>
      <c r="W5177" s="7"/>
      <c r="X5177" s="7"/>
      <c r="Y5177" s="7"/>
      <c r="Z5177" s="7"/>
    </row>
    <row r="5178" spans="1:26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  <c r="S5178" s="7"/>
      <c r="T5178" s="7"/>
      <c r="U5178" s="7"/>
      <c r="V5178" s="7"/>
      <c r="W5178" s="7"/>
      <c r="X5178" s="7"/>
      <c r="Y5178" s="7"/>
      <c r="Z5178" s="7"/>
    </row>
    <row r="5179" spans="1:26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  <c r="S5179" s="7"/>
      <c r="T5179" s="7"/>
      <c r="U5179" s="7"/>
      <c r="V5179" s="7"/>
      <c r="W5179" s="7"/>
      <c r="X5179" s="7"/>
      <c r="Y5179" s="7"/>
      <c r="Z5179" s="7"/>
    </row>
    <row r="5180" spans="1:26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  <c r="S5180" s="7"/>
      <c r="T5180" s="7"/>
      <c r="U5180" s="7"/>
      <c r="V5180" s="7"/>
      <c r="W5180" s="7"/>
      <c r="X5180" s="7"/>
      <c r="Y5180" s="7"/>
      <c r="Z5180" s="7"/>
    </row>
    <row r="5181" spans="1:26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  <c r="S5181" s="7"/>
      <c r="T5181" s="7"/>
      <c r="U5181" s="7"/>
      <c r="V5181" s="7"/>
      <c r="W5181" s="7"/>
      <c r="X5181" s="7"/>
      <c r="Y5181" s="7"/>
      <c r="Z5181" s="7"/>
    </row>
    <row r="5182" spans="1:26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  <c r="S5182" s="7"/>
      <c r="T5182" s="7"/>
      <c r="U5182" s="7"/>
      <c r="V5182" s="7"/>
      <c r="W5182" s="7"/>
      <c r="X5182" s="7"/>
      <c r="Y5182" s="7"/>
      <c r="Z5182" s="7"/>
    </row>
    <row r="5183" spans="1:26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  <c r="S5183" s="7"/>
      <c r="T5183" s="7"/>
      <c r="U5183" s="7"/>
      <c r="V5183" s="7"/>
      <c r="W5183" s="7"/>
      <c r="X5183" s="7"/>
      <c r="Y5183" s="7"/>
      <c r="Z5183" s="7"/>
    </row>
    <row r="5184" spans="1:26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  <c r="S5184" s="7"/>
      <c r="T5184" s="7"/>
      <c r="U5184" s="7"/>
      <c r="V5184" s="7"/>
      <c r="W5184" s="7"/>
      <c r="X5184" s="7"/>
      <c r="Y5184" s="7"/>
      <c r="Z5184" s="7"/>
    </row>
    <row r="5185" spans="1:26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  <c r="U5185" s="7"/>
      <c r="V5185" s="7"/>
      <c r="W5185" s="7"/>
      <c r="X5185" s="7"/>
      <c r="Y5185" s="7"/>
      <c r="Z5185" s="7"/>
    </row>
    <row r="5186" spans="1:26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  <c r="S5186" s="7"/>
      <c r="T5186" s="7"/>
      <c r="U5186" s="7"/>
      <c r="V5186" s="7"/>
      <c r="W5186" s="7"/>
      <c r="X5186" s="7"/>
      <c r="Y5186" s="7"/>
      <c r="Z5186" s="7"/>
    </row>
    <row r="5187" spans="1:26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  <c r="S5187" s="7"/>
      <c r="T5187" s="7"/>
      <c r="U5187" s="7"/>
      <c r="V5187" s="7"/>
      <c r="W5187" s="7"/>
      <c r="X5187" s="7"/>
      <c r="Y5187" s="7"/>
      <c r="Z5187" s="7"/>
    </row>
    <row r="5188" spans="1:26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  <c r="S5188" s="7"/>
      <c r="T5188" s="7"/>
      <c r="U5188" s="7"/>
      <c r="V5188" s="7"/>
      <c r="W5188" s="7"/>
      <c r="X5188" s="7"/>
      <c r="Y5188" s="7"/>
      <c r="Z5188" s="7"/>
    </row>
    <row r="5189" spans="1:26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  <c r="S5189" s="7"/>
      <c r="T5189" s="7"/>
      <c r="U5189" s="7"/>
      <c r="V5189" s="7"/>
      <c r="W5189" s="7"/>
      <c r="X5189" s="7"/>
      <c r="Y5189" s="7"/>
      <c r="Z5189" s="7"/>
    </row>
    <row r="5190" spans="1:26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  <c r="S5190" s="7"/>
      <c r="T5190" s="7"/>
      <c r="U5190" s="7"/>
      <c r="V5190" s="7"/>
      <c r="W5190" s="7"/>
      <c r="X5190" s="7"/>
      <c r="Y5190" s="7"/>
      <c r="Z5190" s="7"/>
    </row>
    <row r="5191" spans="1:26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  <c r="S5191" s="7"/>
      <c r="T5191" s="7"/>
      <c r="U5191" s="7"/>
      <c r="V5191" s="7"/>
      <c r="W5191" s="7"/>
      <c r="X5191" s="7"/>
      <c r="Y5191" s="7"/>
      <c r="Z5191" s="7"/>
    </row>
    <row r="5192" spans="1:26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  <c r="U5192" s="7"/>
      <c r="V5192" s="7"/>
      <c r="W5192" s="7"/>
      <c r="X5192" s="7"/>
      <c r="Y5192" s="7"/>
      <c r="Z5192" s="7"/>
    </row>
    <row r="5193" spans="1:26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  <c r="S5193" s="7"/>
      <c r="T5193" s="7"/>
      <c r="U5193" s="7"/>
      <c r="V5193" s="7"/>
      <c r="W5193" s="7"/>
      <c r="X5193" s="7"/>
      <c r="Y5193" s="7"/>
      <c r="Z5193" s="7"/>
    </row>
    <row r="5194" spans="1:26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  <c r="S5194" s="7"/>
      <c r="T5194" s="7"/>
      <c r="U5194" s="7"/>
      <c r="V5194" s="7"/>
      <c r="W5194" s="7"/>
      <c r="X5194" s="7"/>
      <c r="Y5194" s="7"/>
      <c r="Z5194" s="7"/>
    </row>
    <row r="5195" spans="1:26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  <c r="S5195" s="7"/>
      <c r="T5195" s="7"/>
      <c r="U5195" s="7"/>
      <c r="V5195" s="7"/>
      <c r="W5195" s="7"/>
      <c r="X5195" s="7"/>
      <c r="Y5195" s="7"/>
      <c r="Z5195" s="7"/>
    </row>
    <row r="5196" spans="1:26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  <c r="S5196" s="7"/>
      <c r="T5196" s="7"/>
      <c r="U5196" s="7"/>
      <c r="V5196" s="7"/>
      <c r="W5196" s="7"/>
      <c r="X5196" s="7"/>
      <c r="Y5196" s="7"/>
      <c r="Z5196" s="7"/>
    </row>
    <row r="5197" spans="1:26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  <c r="S5197" s="7"/>
      <c r="T5197" s="7"/>
      <c r="U5197" s="7"/>
      <c r="V5197" s="7"/>
      <c r="W5197" s="7"/>
      <c r="X5197" s="7"/>
      <c r="Y5197" s="7"/>
      <c r="Z5197" s="7"/>
    </row>
    <row r="5198" spans="1:26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  <c r="S5198" s="7"/>
      <c r="T5198" s="7"/>
      <c r="U5198" s="7"/>
      <c r="V5198" s="7"/>
      <c r="W5198" s="7"/>
      <c r="X5198" s="7"/>
      <c r="Y5198" s="7"/>
      <c r="Z5198" s="7"/>
    </row>
    <row r="5199" spans="1:26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  <c r="S5199" s="7"/>
      <c r="T5199" s="7"/>
      <c r="U5199" s="7"/>
      <c r="V5199" s="7"/>
      <c r="W5199" s="7"/>
      <c r="X5199" s="7"/>
      <c r="Y5199" s="7"/>
      <c r="Z5199" s="7"/>
    </row>
    <row r="5200" spans="1:26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  <c r="U5200" s="7"/>
      <c r="V5200" s="7"/>
      <c r="W5200" s="7"/>
      <c r="X5200" s="7"/>
      <c r="Y5200" s="7"/>
      <c r="Z5200" s="7"/>
    </row>
    <row r="5201" spans="1:26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  <c r="U5201" s="7"/>
      <c r="V5201" s="7"/>
      <c r="W5201" s="7"/>
      <c r="X5201" s="7"/>
      <c r="Y5201" s="7"/>
      <c r="Z5201" s="7"/>
    </row>
    <row r="5202" spans="1:26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  <c r="U5202" s="7"/>
      <c r="V5202" s="7"/>
      <c r="W5202" s="7"/>
      <c r="X5202" s="7"/>
      <c r="Y5202" s="7"/>
      <c r="Z5202" s="7"/>
    </row>
    <row r="5203" spans="1:26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  <c r="U5203" s="7"/>
      <c r="V5203" s="7"/>
      <c r="W5203" s="7"/>
      <c r="X5203" s="7"/>
      <c r="Y5203" s="7"/>
      <c r="Z5203" s="7"/>
    </row>
    <row r="5204" spans="1:26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  <c r="U5204" s="7"/>
      <c r="V5204" s="7"/>
      <c r="W5204" s="7"/>
      <c r="X5204" s="7"/>
      <c r="Y5204" s="7"/>
      <c r="Z5204" s="7"/>
    </row>
    <row r="5205" spans="1:26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  <c r="U5205" s="7"/>
      <c r="V5205" s="7"/>
      <c r="W5205" s="7"/>
      <c r="X5205" s="7"/>
      <c r="Y5205" s="7"/>
      <c r="Z5205" s="7"/>
    </row>
    <row r="5206" spans="1:26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  <c r="U5206" s="7"/>
      <c r="V5206" s="7"/>
      <c r="W5206" s="7"/>
      <c r="X5206" s="7"/>
      <c r="Y5206" s="7"/>
      <c r="Z5206" s="7"/>
    </row>
    <row r="5207" spans="1:26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  <c r="U5207" s="7"/>
      <c r="V5207" s="7"/>
      <c r="W5207" s="7"/>
      <c r="X5207" s="7"/>
      <c r="Y5207" s="7"/>
      <c r="Z5207" s="7"/>
    </row>
    <row r="5208" spans="1:26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  <c r="U5208" s="7"/>
      <c r="V5208" s="7"/>
      <c r="W5208" s="7"/>
      <c r="X5208" s="7"/>
      <c r="Y5208" s="7"/>
      <c r="Z5208" s="7"/>
    </row>
    <row r="5209" spans="1:26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  <c r="U5209" s="7"/>
      <c r="V5209" s="7"/>
      <c r="W5209" s="7"/>
      <c r="X5209" s="7"/>
      <c r="Y5209" s="7"/>
      <c r="Z5209" s="7"/>
    </row>
    <row r="5210" spans="1:26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  <c r="U5210" s="7"/>
      <c r="V5210" s="7"/>
      <c r="W5210" s="7"/>
      <c r="X5210" s="7"/>
      <c r="Y5210" s="7"/>
      <c r="Z5210" s="7"/>
    </row>
    <row r="5211" spans="1:26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  <c r="U5211" s="7"/>
      <c r="V5211" s="7"/>
      <c r="W5211" s="7"/>
      <c r="X5211" s="7"/>
      <c r="Y5211" s="7"/>
      <c r="Z5211" s="7"/>
    </row>
    <row r="5212" spans="1:26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  <c r="U5212" s="7"/>
      <c r="V5212" s="7"/>
      <c r="W5212" s="7"/>
      <c r="X5212" s="7"/>
      <c r="Y5212" s="7"/>
      <c r="Z5212" s="7"/>
    </row>
    <row r="5213" spans="1:26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  <c r="U5213" s="7"/>
      <c r="V5213" s="7"/>
      <c r="W5213" s="7"/>
      <c r="X5213" s="7"/>
      <c r="Y5213" s="7"/>
      <c r="Z5213" s="7"/>
    </row>
    <row r="5214" spans="1:26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  <c r="U5214" s="7"/>
      <c r="V5214" s="7"/>
      <c r="W5214" s="7"/>
      <c r="X5214" s="7"/>
      <c r="Y5214" s="7"/>
      <c r="Z5214" s="7"/>
    </row>
    <row r="5215" spans="1:26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  <c r="U5215" s="7"/>
      <c r="V5215" s="7"/>
      <c r="W5215" s="7"/>
      <c r="X5215" s="7"/>
      <c r="Y5215" s="7"/>
      <c r="Z5215" s="7"/>
    </row>
    <row r="5216" spans="1:26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  <c r="U5216" s="7"/>
      <c r="V5216" s="7"/>
      <c r="W5216" s="7"/>
      <c r="X5216" s="7"/>
      <c r="Y5216" s="7"/>
      <c r="Z5216" s="7"/>
    </row>
    <row r="5217" spans="1:26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  <c r="U5217" s="7"/>
      <c r="V5217" s="7"/>
      <c r="W5217" s="7"/>
      <c r="X5217" s="7"/>
      <c r="Y5217" s="7"/>
      <c r="Z5217" s="7"/>
    </row>
    <row r="5218" spans="1:26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  <c r="U5218" s="7"/>
      <c r="V5218" s="7"/>
      <c r="W5218" s="7"/>
      <c r="X5218" s="7"/>
      <c r="Y5218" s="7"/>
      <c r="Z5218" s="7"/>
    </row>
    <row r="5219" spans="1:26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  <c r="U5219" s="7"/>
      <c r="V5219" s="7"/>
      <c r="W5219" s="7"/>
      <c r="X5219" s="7"/>
      <c r="Y5219" s="7"/>
      <c r="Z5219" s="7"/>
    </row>
    <row r="5220" spans="1:26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  <c r="U5220" s="7"/>
      <c r="V5220" s="7"/>
      <c r="W5220" s="7"/>
      <c r="X5220" s="7"/>
      <c r="Y5220" s="7"/>
      <c r="Z5220" s="7"/>
    </row>
    <row r="5221" spans="1:26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  <c r="U5221" s="7"/>
      <c r="V5221" s="7"/>
      <c r="W5221" s="7"/>
      <c r="X5221" s="7"/>
      <c r="Y5221" s="7"/>
      <c r="Z5221" s="7"/>
    </row>
    <row r="5222" spans="1:26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  <c r="U5222" s="7"/>
      <c r="V5222" s="7"/>
      <c r="W5222" s="7"/>
      <c r="X5222" s="7"/>
      <c r="Y5222" s="7"/>
      <c r="Z5222" s="7"/>
    </row>
    <row r="5223" spans="1:26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  <c r="U5223" s="7"/>
      <c r="V5223" s="7"/>
      <c r="W5223" s="7"/>
      <c r="X5223" s="7"/>
      <c r="Y5223" s="7"/>
      <c r="Z5223" s="7"/>
    </row>
    <row r="5224" spans="1:26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  <c r="U5224" s="7"/>
      <c r="V5224" s="7"/>
      <c r="W5224" s="7"/>
      <c r="X5224" s="7"/>
      <c r="Y5224" s="7"/>
      <c r="Z5224" s="7"/>
    </row>
    <row r="5225" spans="1:26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  <c r="U5225" s="7"/>
      <c r="V5225" s="7"/>
      <c r="W5225" s="7"/>
      <c r="X5225" s="7"/>
      <c r="Y5225" s="7"/>
      <c r="Z5225" s="7"/>
    </row>
    <row r="5226" spans="1:26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  <c r="U5226" s="7"/>
      <c r="V5226" s="7"/>
      <c r="W5226" s="7"/>
      <c r="X5226" s="7"/>
      <c r="Y5226" s="7"/>
      <c r="Z5226" s="7"/>
    </row>
    <row r="5227" spans="1:26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  <c r="U5227" s="7"/>
      <c r="V5227" s="7"/>
      <c r="W5227" s="7"/>
      <c r="X5227" s="7"/>
      <c r="Y5227" s="7"/>
      <c r="Z5227" s="7"/>
    </row>
    <row r="5228" spans="1:26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  <c r="U5228" s="7"/>
      <c r="V5228" s="7"/>
      <c r="W5228" s="7"/>
      <c r="X5228" s="7"/>
      <c r="Y5228" s="7"/>
      <c r="Z5228" s="7"/>
    </row>
    <row r="5229" spans="1:26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  <c r="U5229" s="7"/>
      <c r="V5229" s="7"/>
      <c r="W5229" s="7"/>
      <c r="X5229" s="7"/>
      <c r="Y5229" s="7"/>
      <c r="Z5229" s="7"/>
    </row>
    <row r="5230" spans="1:26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  <c r="U5230" s="7"/>
      <c r="V5230" s="7"/>
      <c r="W5230" s="7"/>
      <c r="X5230" s="7"/>
      <c r="Y5230" s="7"/>
      <c r="Z5230" s="7"/>
    </row>
    <row r="5231" spans="1:26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  <c r="U5231" s="7"/>
      <c r="V5231" s="7"/>
      <c r="W5231" s="7"/>
      <c r="X5231" s="7"/>
      <c r="Y5231" s="7"/>
      <c r="Z5231" s="7"/>
    </row>
    <row r="5232" spans="1:26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  <c r="U5232" s="7"/>
      <c r="V5232" s="7"/>
      <c r="W5232" s="7"/>
      <c r="X5232" s="7"/>
      <c r="Y5232" s="7"/>
      <c r="Z5232" s="7"/>
    </row>
    <row r="5233" spans="1:26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  <c r="U5233" s="7"/>
      <c r="V5233" s="7"/>
      <c r="W5233" s="7"/>
      <c r="X5233" s="7"/>
      <c r="Y5233" s="7"/>
      <c r="Z5233" s="7"/>
    </row>
    <row r="5234" spans="1:26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  <c r="U5234" s="7"/>
      <c r="V5234" s="7"/>
      <c r="W5234" s="7"/>
      <c r="X5234" s="7"/>
      <c r="Y5234" s="7"/>
      <c r="Z5234" s="7"/>
    </row>
    <row r="5235" spans="1:26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  <c r="U5235" s="7"/>
      <c r="V5235" s="7"/>
      <c r="W5235" s="7"/>
      <c r="X5235" s="7"/>
      <c r="Y5235" s="7"/>
      <c r="Z5235" s="7"/>
    </row>
    <row r="5236" spans="1:26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  <c r="U5236" s="7"/>
      <c r="V5236" s="7"/>
      <c r="W5236" s="7"/>
      <c r="X5236" s="7"/>
      <c r="Y5236" s="7"/>
      <c r="Z5236" s="7"/>
    </row>
    <row r="5237" spans="1:26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  <c r="U5237" s="7"/>
      <c r="V5237" s="7"/>
      <c r="W5237" s="7"/>
      <c r="X5237" s="7"/>
      <c r="Y5237" s="7"/>
      <c r="Z5237" s="7"/>
    </row>
    <row r="5238" spans="1:26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  <c r="U5238" s="7"/>
      <c r="V5238" s="7"/>
      <c r="W5238" s="7"/>
      <c r="X5238" s="7"/>
      <c r="Y5238" s="7"/>
      <c r="Z5238" s="7"/>
    </row>
    <row r="5239" spans="1:26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  <c r="U5239" s="7"/>
      <c r="V5239" s="7"/>
      <c r="W5239" s="7"/>
      <c r="X5239" s="7"/>
      <c r="Y5239" s="7"/>
      <c r="Z5239" s="7"/>
    </row>
    <row r="5240" spans="1:26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  <c r="U5240" s="7"/>
      <c r="V5240" s="7"/>
      <c r="W5240" s="7"/>
      <c r="X5240" s="7"/>
      <c r="Y5240" s="7"/>
      <c r="Z5240" s="7"/>
    </row>
    <row r="5241" spans="1:26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  <c r="U5241" s="7"/>
      <c r="V5241" s="7"/>
      <c r="W5241" s="7"/>
      <c r="X5241" s="7"/>
      <c r="Y5241" s="7"/>
      <c r="Z5241" s="7"/>
    </row>
    <row r="5242" spans="1:26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  <c r="U5242" s="7"/>
      <c r="V5242" s="7"/>
      <c r="W5242" s="7"/>
      <c r="X5242" s="7"/>
      <c r="Y5242" s="7"/>
      <c r="Z5242" s="7"/>
    </row>
    <row r="5243" spans="1:26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  <c r="U5243" s="7"/>
      <c r="V5243" s="7"/>
      <c r="W5243" s="7"/>
      <c r="X5243" s="7"/>
      <c r="Y5243" s="7"/>
      <c r="Z5243" s="7"/>
    </row>
    <row r="5244" spans="1:26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  <c r="U5244" s="7"/>
      <c r="V5244" s="7"/>
      <c r="W5244" s="7"/>
      <c r="X5244" s="7"/>
      <c r="Y5244" s="7"/>
      <c r="Z5244" s="7"/>
    </row>
    <row r="5245" spans="1:26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  <c r="U5245" s="7"/>
      <c r="V5245" s="7"/>
      <c r="W5245" s="7"/>
      <c r="X5245" s="7"/>
      <c r="Y5245" s="7"/>
      <c r="Z5245" s="7"/>
    </row>
    <row r="5246" spans="1:26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  <c r="U5246" s="7"/>
      <c r="V5246" s="7"/>
      <c r="W5246" s="7"/>
      <c r="X5246" s="7"/>
      <c r="Y5246" s="7"/>
      <c r="Z5246" s="7"/>
    </row>
    <row r="5247" spans="1:26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  <c r="U5247" s="7"/>
      <c r="V5247" s="7"/>
      <c r="W5247" s="7"/>
      <c r="X5247" s="7"/>
      <c r="Y5247" s="7"/>
      <c r="Z5247" s="7"/>
    </row>
    <row r="5248" spans="1:26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  <c r="U5248" s="7"/>
      <c r="V5248" s="7"/>
      <c r="W5248" s="7"/>
      <c r="X5248" s="7"/>
      <c r="Y5248" s="7"/>
      <c r="Z5248" s="7"/>
    </row>
    <row r="5249" spans="1:26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  <c r="U5249" s="7"/>
      <c r="V5249" s="7"/>
      <c r="W5249" s="7"/>
      <c r="X5249" s="7"/>
      <c r="Y5249" s="7"/>
      <c r="Z5249" s="7"/>
    </row>
    <row r="5250" spans="1:26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  <c r="U5250" s="7"/>
      <c r="V5250" s="7"/>
      <c r="W5250" s="7"/>
      <c r="X5250" s="7"/>
      <c r="Y5250" s="7"/>
      <c r="Z5250" s="7"/>
    </row>
    <row r="5251" spans="1:26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  <c r="U5251" s="7"/>
      <c r="V5251" s="7"/>
      <c r="W5251" s="7"/>
      <c r="X5251" s="7"/>
      <c r="Y5251" s="7"/>
      <c r="Z5251" s="7"/>
    </row>
    <row r="5252" spans="1:26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  <c r="U5252" s="7"/>
      <c r="V5252" s="7"/>
      <c r="W5252" s="7"/>
      <c r="X5252" s="7"/>
      <c r="Y5252" s="7"/>
      <c r="Z5252" s="7"/>
    </row>
    <row r="5253" spans="1:26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  <c r="U5253" s="7"/>
      <c r="V5253" s="7"/>
      <c r="W5253" s="7"/>
      <c r="X5253" s="7"/>
      <c r="Y5253" s="7"/>
      <c r="Z5253" s="7"/>
    </row>
    <row r="5254" spans="1:26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  <c r="U5254" s="7"/>
      <c r="V5254" s="7"/>
      <c r="W5254" s="7"/>
      <c r="X5254" s="7"/>
      <c r="Y5254" s="7"/>
      <c r="Z5254" s="7"/>
    </row>
    <row r="5255" spans="1:26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  <c r="U5255" s="7"/>
      <c r="V5255" s="7"/>
      <c r="W5255" s="7"/>
      <c r="X5255" s="7"/>
      <c r="Y5255" s="7"/>
      <c r="Z5255" s="7"/>
    </row>
    <row r="5256" spans="1:26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  <c r="U5256" s="7"/>
      <c r="V5256" s="7"/>
      <c r="W5256" s="7"/>
      <c r="X5256" s="7"/>
      <c r="Y5256" s="7"/>
      <c r="Z5256" s="7"/>
    </row>
    <row r="5257" spans="1:26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  <c r="U5257" s="7"/>
      <c r="V5257" s="7"/>
      <c r="W5257" s="7"/>
      <c r="X5257" s="7"/>
      <c r="Y5257" s="7"/>
      <c r="Z5257" s="7"/>
    </row>
    <row r="5258" spans="1:26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  <c r="U5258" s="7"/>
      <c r="V5258" s="7"/>
      <c r="W5258" s="7"/>
      <c r="X5258" s="7"/>
      <c r="Y5258" s="7"/>
      <c r="Z5258" s="7"/>
    </row>
    <row r="5259" spans="1:26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  <c r="U5259" s="7"/>
      <c r="V5259" s="7"/>
      <c r="W5259" s="7"/>
      <c r="X5259" s="7"/>
      <c r="Y5259" s="7"/>
      <c r="Z5259" s="7"/>
    </row>
    <row r="5260" spans="1:26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  <c r="U5260" s="7"/>
      <c r="V5260" s="7"/>
      <c r="W5260" s="7"/>
      <c r="X5260" s="7"/>
      <c r="Y5260" s="7"/>
      <c r="Z5260" s="7"/>
    </row>
    <row r="5261" spans="1:26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  <c r="U5261" s="7"/>
      <c r="V5261" s="7"/>
      <c r="W5261" s="7"/>
      <c r="X5261" s="7"/>
      <c r="Y5261" s="7"/>
      <c r="Z5261" s="7"/>
    </row>
    <row r="5262" spans="1:26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  <c r="U5262" s="7"/>
      <c r="V5262" s="7"/>
      <c r="W5262" s="7"/>
      <c r="X5262" s="7"/>
      <c r="Y5262" s="7"/>
      <c r="Z5262" s="7"/>
    </row>
    <row r="5263" spans="1:26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  <c r="U5263" s="7"/>
      <c r="V5263" s="7"/>
      <c r="W5263" s="7"/>
      <c r="X5263" s="7"/>
      <c r="Y5263" s="7"/>
      <c r="Z5263" s="7"/>
    </row>
    <row r="5264" spans="1:26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  <c r="U5264" s="7"/>
      <c r="V5264" s="7"/>
      <c r="W5264" s="7"/>
      <c r="X5264" s="7"/>
      <c r="Y5264" s="7"/>
      <c r="Z5264" s="7"/>
    </row>
    <row r="5265" spans="1:26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  <c r="U5265" s="7"/>
      <c r="V5265" s="7"/>
      <c r="W5265" s="7"/>
      <c r="X5265" s="7"/>
      <c r="Y5265" s="7"/>
      <c r="Z5265" s="7"/>
    </row>
    <row r="5266" spans="1:26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  <c r="U5266" s="7"/>
      <c r="V5266" s="7"/>
      <c r="W5266" s="7"/>
      <c r="X5266" s="7"/>
      <c r="Y5266" s="7"/>
      <c r="Z5266" s="7"/>
    </row>
    <row r="5267" spans="1:26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  <c r="U5267" s="7"/>
      <c r="V5267" s="7"/>
      <c r="W5267" s="7"/>
      <c r="X5267" s="7"/>
      <c r="Y5267" s="7"/>
      <c r="Z5267" s="7"/>
    </row>
    <row r="5268" spans="1:26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  <c r="U5268" s="7"/>
      <c r="V5268" s="7"/>
      <c r="W5268" s="7"/>
      <c r="X5268" s="7"/>
      <c r="Y5268" s="7"/>
      <c r="Z5268" s="7"/>
    </row>
    <row r="5269" spans="1:26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  <c r="U5269" s="7"/>
      <c r="V5269" s="7"/>
      <c r="W5269" s="7"/>
      <c r="X5269" s="7"/>
      <c r="Y5269" s="7"/>
      <c r="Z5269" s="7"/>
    </row>
    <row r="5270" spans="1:26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  <c r="U5270" s="7"/>
      <c r="V5270" s="7"/>
      <c r="W5270" s="7"/>
      <c r="X5270" s="7"/>
      <c r="Y5270" s="7"/>
      <c r="Z5270" s="7"/>
    </row>
    <row r="5271" spans="1:26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  <c r="U5271" s="7"/>
      <c r="V5271" s="7"/>
      <c r="W5271" s="7"/>
      <c r="X5271" s="7"/>
      <c r="Y5271" s="7"/>
      <c r="Z5271" s="7"/>
    </row>
    <row r="5272" spans="1:26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  <c r="U5272" s="7"/>
      <c r="V5272" s="7"/>
      <c r="W5272" s="7"/>
      <c r="X5272" s="7"/>
      <c r="Y5272" s="7"/>
      <c r="Z5272" s="7"/>
    </row>
    <row r="5273" spans="1:26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  <c r="U5273" s="7"/>
      <c r="V5273" s="7"/>
      <c r="W5273" s="7"/>
      <c r="X5273" s="7"/>
      <c r="Y5273" s="7"/>
      <c r="Z5273" s="7"/>
    </row>
    <row r="5274" spans="1:26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  <c r="U5274" s="7"/>
      <c r="V5274" s="7"/>
      <c r="W5274" s="7"/>
      <c r="X5274" s="7"/>
      <c r="Y5274" s="7"/>
      <c r="Z5274" s="7"/>
    </row>
    <row r="5275" spans="1:26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  <c r="U5275" s="7"/>
      <c r="V5275" s="7"/>
      <c r="W5275" s="7"/>
      <c r="X5275" s="7"/>
      <c r="Y5275" s="7"/>
      <c r="Z5275" s="7"/>
    </row>
    <row r="5276" spans="1:26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  <c r="U5276" s="7"/>
      <c r="V5276" s="7"/>
      <c r="W5276" s="7"/>
      <c r="X5276" s="7"/>
      <c r="Y5276" s="7"/>
      <c r="Z5276" s="7"/>
    </row>
    <row r="5277" spans="1:26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  <c r="U5277" s="7"/>
      <c r="V5277" s="7"/>
      <c r="W5277" s="7"/>
      <c r="X5277" s="7"/>
      <c r="Y5277" s="7"/>
      <c r="Z5277" s="7"/>
    </row>
    <row r="5278" spans="1:26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  <c r="U5278" s="7"/>
      <c r="V5278" s="7"/>
      <c r="W5278" s="7"/>
      <c r="X5278" s="7"/>
      <c r="Y5278" s="7"/>
      <c r="Z5278" s="7"/>
    </row>
    <row r="5279" spans="1:26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  <c r="U5279" s="7"/>
      <c r="V5279" s="7"/>
      <c r="W5279" s="7"/>
      <c r="X5279" s="7"/>
      <c r="Y5279" s="7"/>
      <c r="Z5279" s="7"/>
    </row>
    <row r="5280" spans="1:26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  <c r="U5280" s="7"/>
      <c r="V5280" s="7"/>
      <c r="W5280" s="7"/>
      <c r="X5280" s="7"/>
      <c r="Y5280" s="7"/>
      <c r="Z5280" s="7"/>
    </row>
    <row r="5281" spans="1:26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  <c r="U5281" s="7"/>
      <c r="V5281" s="7"/>
      <c r="W5281" s="7"/>
      <c r="X5281" s="7"/>
      <c r="Y5281" s="7"/>
      <c r="Z5281" s="7"/>
    </row>
    <row r="5282" spans="1:26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  <c r="U5282" s="7"/>
      <c r="V5282" s="7"/>
      <c r="W5282" s="7"/>
      <c r="X5282" s="7"/>
      <c r="Y5282" s="7"/>
      <c r="Z5282" s="7"/>
    </row>
    <row r="5283" spans="1:26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  <c r="U5283" s="7"/>
      <c r="V5283" s="7"/>
      <c r="W5283" s="7"/>
      <c r="X5283" s="7"/>
      <c r="Y5283" s="7"/>
      <c r="Z5283" s="7"/>
    </row>
    <row r="5284" spans="1:26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  <c r="U5284" s="7"/>
      <c r="V5284" s="7"/>
      <c r="W5284" s="7"/>
      <c r="X5284" s="7"/>
      <c r="Y5284" s="7"/>
      <c r="Z5284" s="7"/>
    </row>
    <row r="5285" spans="1:26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  <c r="U5285" s="7"/>
      <c r="V5285" s="7"/>
      <c r="W5285" s="7"/>
      <c r="X5285" s="7"/>
      <c r="Y5285" s="7"/>
      <c r="Z5285" s="7"/>
    </row>
    <row r="5286" spans="1:26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  <c r="U5286" s="7"/>
      <c r="V5286" s="7"/>
      <c r="W5286" s="7"/>
      <c r="X5286" s="7"/>
      <c r="Y5286" s="7"/>
      <c r="Z5286" s="7"/>
    </row>
    <row r="5287" spans="1:26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  <c r="U5287" s="7"/>
      <c r="V5287" s="7"/>
      <c r="W5287" s="7"/>
      <c r="X5287" s="7"/>
      <c r="Y5287" s="7"/>
      <c r="Z5287" s="7"/>
    </row>
    <row r="5288" spans="1:26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  <c r="U5288" s="7"/>
      <c r="V5288" s="7"/>
      <c r="W5288" s="7"/>
      <c r="X5288" s="7"/>
      <c r="Y5288" s="7"/>
      <c r="Z5288" s="7"/>
    </row>
    <row r="5289" spans="1:26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  <c r="U5289" s="7"/>
      <c r="V5289" s="7"/>
      <c r="W5289" s="7"/>
      <c r="X5289" s="7"/>
      <c r="Y5289" s="7"/>
      <c r="Z5289" s="7"/>
    </row>
    <row r="5290" spans="1:26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  <c r="S5290" s="7"/>
      <c r="T5290" s="7"/>
      <c r="U5290" s="7"/>
      <c r="V5290" s="7"/>
      <c r="W5290" s="7"/>
      <c r="X5290" s="7"/>
      <c r="Y5290" s="7"/>
      <c r="Z5290" s="7"/>
    </row>
    <row r="5291" spans="1:26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  <c r="S5291" s="7"/>
      <c r="T5291" s="7"/>
      <c r="U5291" s="7"/>
      <c r="V5291" s="7"/>
      <c r="W5291" s="7"/>
      <c r="X5291" s="7"/>
      <c r="Y5291" s="7"/>
      <c r="Z5291" s="7"/>
    </row>
    <row r="5292" spans="1:26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  <c r="S5292" s="7"/>
      <c r="T5292" s="7"/>
      <c r="U5292" s="7"/>
      <c r="V5292" s="7"/>
      <c r="W5292" s="7"/>
      <c r="X5292" s="7"/>
      <c r="Y5292" s="7"/>
      <c r="Z5292" s="7"/>
    </row>
    <row r="5293" spans="1:26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  <c r="S5293" s="7"/>
      <c r="T5293" s="7"/>
      <c r="U5293" s="7"/>
      <c r="V5293" s="7"/>
      <c r="W5293" s="7"/>
      <c r="X5293" s="7"/>
      <c r="Y5293" s="7"/>
      <c r="Z5293" s="7"/>
    </row>
    <row r="5294" spans="1:26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  <c r="S5294" s="7"/>
      <c r="T5294" s="7"/>
      <c r="U5294" s="7"/>
      <c r="V5294" s="7"/>
      <c r="W5294" s="7"/>
      <c r="X5294" s="7"/>
      <c r="Y5294" s="7"/>
      <c r="Z5294" s="7"/>
    </row>
    <row r="5295" spans="1:26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  <c r="S5295" s="7"/>
      <c r="T5295" s="7"/>
      <c r="U5295" s="7"/>
      <c r="V5295" s="7"/>
      <c r="W5295" s="7"/>
      <c r="X5295" s="7"/>
      <c r="Y5295" s="7"/>
      <c r="Z5295" s="7"/>
    </row>
    <row r="5296" spans="1:26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  <c r="S5296" s="7"/>
      <c r="T5296" s="7"/>
      <c r="U5296" s="7"/>
      <c r="V5296" s="7"/>
      <c r="W5296" s="7"/>
      <c r="X5296" s="7"/>
      <c r="Y5296" s="7"/>
      <c r="Z5296" s="7"/>
    </row>
    <row r="5297" spans="1:26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  <c r="S5297" s="7"/>
      <c r="T5297" s="7"/>
      <c r="U5297" s="7"/>
      <c r="V5297" s="7"/>
      <c r="W5297" s="7"/>
      <c r="X5297" s="7"/>
      <c r="Y5297" s="7"/>
      <c r="Z5297" s="7"/>
    </row>
    <row r="5298" spans="1:26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  <c r="S5298" s="7"/>
      <c r="T5298" s="7"/>
      <c r="U5298" s="7"/>
      <c r="V5298" s="7"/>
      <c r="W5298" s="7"/>
      <c r="X5298" s="7"/>
      <c r="Y5298" s="7"/>
      <c r="Z5298" s="7"/>
    </row>
    <row r="5299" spans="1:26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  <c r="S5299" s="7"/>
      <c r="T5299" s="7"/>
      <c r="U5299" s="7"/>
      <c r="V5299" s="7"/>
      <c r="W5299" s="7"/>
      <c r="X5299" s="7"/>
      <c r="Y5299" s="7"/>
      <c r="Z5299" s="7"/>
    </row>
    <row r="5300" spans="1:26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  <c r="S5300" s="7"/>
      <c r="T5300" s="7"/>
      <c r="U5300" s="7"/>
      <c r="V5300" s="7"/>
      <c r="W5300" s="7"/>
      <c r="X5300" s="7"/>
      <c r="Y5300" s="7"/>
      <c r="Z5300" s="7"/>
    </row>
    <row r="5301" spans="1:26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  <c r="S5301" s="7"/>
      <c r="T5301" s="7"/>
      <c r="U5301" s="7"/>
      <c r="V5301" s="7"/>
      <c r="W5301" s="7"/>
      <c r="X5301" s="7"/>
      <c r="Y5301" s="7"/>
      <c r="Z5301" s="7"/>
    </row>
    <row r="5302" spans="1:26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  <c r="S5302" s="7"/>
      <c r="T5302" s="7"/>
      <c r="U5302" s="7"/>
      <c r="V5302" s="7"/>
      <c r="W5302" s="7"/>
      <c r="X5302" s="7"/>
      <c r="Y5302" s="7"/>
      <c r="Z5302" s="7"/>
    </row>
    <row r="5303" spans="1:26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  <c r="S5303" s="7"/>
      <c r="T5303" s="7"/>
      <c r="U5303" s="7"/>
      <c r="V5303" s="7"/>
      <c r="W5303" s="7"/>
      <c r="X5303" s="7"/>
      <c r="Y5303" s="7"/>
      <c r="Z5303" s="7"/>
    </row>
    <row r="5304" spans="1:26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  <c r="S5304" s="7"/>
      <c r="T5304" s="7"/>
      <c r="U5304" s="7"/>
      <c r="V5304" s="7"/>
      <c r="W5304" s="7"/>
      <c r="X5304" s="7"/>
      <c r="Y5304" s="7"/>
      <c r="Z5304" s="7"/>
    </row>
    <row r="5305" spans="1:26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  <c r="S5305" s="7"/>
      <c r="T5305" s="7"/>
      <c r="U5305" s="7"/>
      <c r="V5305" s="7"/>
      <c r="W5305" s="7"/>
      <c r="X5305" s="7"/>
      <c r="Y5305" s="7"/>
      <c r="Z5305" s="7"/>
    </row>
    <row r="5306" spans="1:26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  <c r="S5306" s="7"/>
      <c r="T5306" s="7"/>
      <c r="U5306" s="7"/>
      <c r="V5306" s="7"/>
      <c r="W5306" s="7"/>
      <c r="X5306" s="7"/>
      <c r="Y5306" s="7"/>
      <c r="Z5306" s="7"/>
    </row>
    <row r="5307" spans="1:26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  <c r="S5307" s="7"/>
      <c r="T5307" s="7"/>
      <c r="U5307" s="7"/>
      <c r="V5307" s="7"/>
      <c r="W5307" s="7"/>
      <c r="X5307" s="7"/>
      <c r="Y5307" s="7"/>
      <c r="Z5307" s="7"/>
    </row>
    <row r="5308" spans="1:26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  <c r="S5308" s="7"/>
      <c r="T5308" s="7"/>
      <c r="U5308" s="7"/>
      <c r="V5308" s="7"/>
      <c r="W5308" s="7"/>
      <c r="X5308" s="7"/>
      <c r="Y5308" s="7"/>
      <c r="Z5308" s="7"/>
    </row>
    <row r="5309" spans="1:26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  <c r="S5309" s="7"/>
      <c r="T5309" s="7"/>
      <c r="U5309" s="7"/>
      <c r="V5309" s="7"/>
      <c r="W5309" s="7"/>
      <c r="X5309" s="7"/>
      <c r="Y5309" s="7"/>
      <c r="Z5309" s="7"/>
    </row>
    <row r="5310" spans="1:26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  <c r="S5310" s="7"/>
      <c r="T5310" s="7"/>
      <c r="U5310" s="7"/>
      <c r="V5310" s="7"/>
      <c r="W5310" s="7"/>
      <c r="X5310" s="7"/>
      <c r="Y5310" s="7"/>
      <c r="Z5310" s="7"/>
    </row>
    <row r="5311" spans="1:26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  <c r="S5311" s="7"/>
      <c r="T5311" s="7"/>
      <c r="U5311" s="7"/>
      <c r="V5311" s="7"/>
      <c r="W5311" s="7"/>
      <c r="X5311" s="7"/>
      <c r="Y5311" s="7"/>
      <c r="Z5311" s="7"/>
    </row>
    <row r="5312" spans="1:26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  <c r="S5312" s="7"/>
      <c r="T5312" s="7"/>
      <c r="U5312" s="7"/>
      <c r="V5312" s="7"/>
      <c r="W5312" s="7"/>
      <c r="X5312" s="7"/>
      <c r="Y5312" s="7"/>
      <c r="Z5312" s="7"/>
    </row>
    <row r="5313" spans="1:26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  <c r="S5313" s="7"/>
      <c r="T5313" s="7"/>
      <c r="U5313" s="7"/>
      <c r="V5313" s="7"/>
      <c r="W5313" s="7"/>
      <c r="X5313" s="7"/>
      <c r="Y5313" s="7"/>
      <c r="Z5313" s="7"/>
    </row>
    <row r="5314" spans="1:26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  <c r="S5314" s="7"/>
      <c r="T5314" s="7"/>
      <c r="U5314" s="7"/>
      <c r="V5314" s="7"/>
      <c r="W5314" s="7"/>
      <c r="X5314" s="7"/>
      <c r="Y5314" s="7"/>
      <c r="Z5314" s="7"/>
    </row>
    <row r="5315" spans="1:26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  <c r="S5315" s="7"/>
      <c r="T5315" s="7"/>
      <c r="U5315" s="7"/>
      <c r="V5315" s="7"/>
      <c r="W5315" s="7"/>
      <c r="X5315" s="7"/>
      <c r="Y5315" s="7"/>
      <c r="Z5315" s="7"/>
    </row>
    <row r="5316" spans="1:26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  <c r="S5316" s="7"/>
      <c r="T5316" s="7"/>
      <c r="U5316" s="7"/>
      <c r="V5316" s="7"/>
      <c r="W5316" s="7"/>
      <c r="X5316" s="7"/>
      <c r="Y5316" s="7"/>
      <c r="Z5316" s="7"/>
    </row>
    <row r="5317" spans="1:26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  <c r="S5317" s="7"/>
      <c r="T5317" s="7"/>
      <c r="U5317" s="7"/>
      <c r="V5317" s="7"/>
      <c r="W5317" s="7"/>
      <c r="X5317" s="7"/>
      <c r="Y5317" s="7"/>
      <c r="Z5317" s="7"/>
    </row>
    <row r="5318" spans="1:26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7"/>
      <c r="R5318" s="7"/>
      <c r="S5318" s="7"/>
      <c r="T5318" s="7"/>
      <c r="U5318" s="7"/>
      <c r="V5318" s="7"/>
      <c r="W5318" s="7"/>
      <c r="X5318" s="7"/>
      <c r="Y5318" s="7"/>
      <c r="Z5318" s="7"/>
    </row>
    <row r="5319" spans="1:26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7"/>
      <c r="R5319" s="7"/>
      <c r="S5319" s="7"/>
      <c r="T5319" s="7"/>
      <c r="U5319" s="7"/>
      <c r="V5319" s="7"/>
      <c r="W5319" s="7"/>
      <c r="X5319" s="7"/>
      <c r="Y5319" s="7"/>
      <c r="Z5319" s="7"/>
    </row>
    <row r="5320" spans="1:26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7"/>
      <c r="R5320" s="7"/>
      <c r="S5320" s="7"/>
      <c r="T5320" s="7"/>
      <c r="U5320" s="7"/>
      <c r="V5320" s="7"/>
      <c r="W5320" s="7"/>
      <c r="X5320" s="7"/>
      <c r="Y5320" s="7"/>
      <c r="Z5320" s="7"/>
    </row>
    <row r="5321" spans="1:26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7"/>
      <c r="R5321" s="7"/>
      <c r="S5321" s="7"/>
      <c r="T5321" s="7"/>
      <c r="U5321" s="7"/>
      <c r="V5321" s="7"/>
      <c r="W5321" s="7"/>
      <c r="X5321" s="7"/>
      <c r="Y5321" s="7"/>
      <c r="Z5321" s="7"/>
    </row>
    <row r="5322" spans="1:26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7"/>
      <c r="R5322" s="7"/>
      <c r="S5322" s="7"/>
      <c r="T5322" s="7"/>
      <c r="U5322" s="7"/>
      <c r="V5322" s="7"/>
      <c r="W5322" s="7"/>
      <c r="X5322" s="7"/>
      <c r="Y5322" s="7"/>
      <c r="Z5322" s="7"/>
    </row>
    <row r="5323" spans="1:26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7"/>
      <c r="R5323" s="7"/>
      <c r="S5323" s="7"/>
      <c r="T5323" s="7"/>
      <c r="U5323" s="7"/>
      <c r="V5323" s="7"/>
      <c r="W5323" s="7"/>
      <c r="X5323" s="7"/>
      <c r="Y5323" s="7"/>
      <c r="Z5323" s="7"/>
    </row>
    <row r="5324" spans="1:26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7"/>
      <c r="R5324" s="7"/>
      <c r="S5324" s="7"/>
      <c r="T5324" s="7"/>
      <c r="U5324" s="7"/>
      <c r="V5324" s="7"/>
      <c r="W5324" s="7"/>
      <c r="X5324" s="7"/>
      <c r="Y5324" s="7"/>
      <c r="Z5324" s="7"/>
    </row>
    <row r="5325" spans="1:26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7"/>
      <c r="R5325" s="7"/>
      <c r="S5325" s="7"/>
      <c r="T5325" s="7"/>
      <c r="U5325" s="7"/>
      <c r="V5325" s="7"/>
      <c r="W5325" s="7"/>
      <c r="X5325" s="7"/>
      <c r="Y5325" s="7"/>
      <c r="Z5325" s="7"/>
    </row>
    <row r="5326" spans="1:26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7"/>
      <c r="R5326" s="7"/>
      <c r="S5326" s="7"/>
      <c r="T5326" s="7"/>
      <c r="U5326" s="7"/>
      <c r="V5326" s="7"/>
      <c r="W5326" s="7"/>
      <c r="X5326" s="7"/>
      <c r="Y5326" s="7"/>
      <c r="Z5326" s="7"/>
    </row>
    <row r="5327" spans="1:26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7"/>
      <c r="R5327" s="7"/>
      <c r="S5327" s="7"/>
      <c r="T5327" s="7"/>
      <c r="U5327" s="7"/>
      <c r="V5327" s="7"/>
      <c r="W5327" s="7"/>
      <c r="X5327" s="7"/>
      <c r="Y5327" s="7"/>
      <c r="Z5327" s="7"/>
    </row>
    <row r="5328" spans="1:26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7"/>
      <c r="R5328" s="7"/>
      <c r="S5328" s="7"/>
      <c r="T5328" s="7"/>
      <c r="U5328" s="7"/>
      <c r="V5328" s="7"/>
      <c r="W5328" s="7"/>
      <c r="X5328" s="7"/>
      <c r="Y5328" s="7"/>
      <c r="Z5328" s="7"/>
    </row>
    <row r="5329" spans="1:26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7"/>
      <c r="R5329" s="7"/>
      <c r="S5329" s="7"/>
      <c r="T5329" s="7"/>
      <c r="U5329" s="7"/>
      <c r="V5329" s="7"/>
      <c r="W5329" s="7"/>
      <c r="X5329" s="7"/>
      <c r="Y5329" s="7"/>
      <c r="Z5329" s="7"/>
    </row>
    <row r="5330" spans="1:26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7"/>
      <c r="R5330" s="7"/>
      <c r="S5330" s="7"/>
      <c r="T5330" s="7"/>
      <c r="U5330" s="7"/>
      <c r="V5330" s="7"/>
      <c r="W5330" s="7"/>
      <c r="X5330" s="7"/>
      <c r="Y5330" s="7"/>
      <c r="Z5330" s="7"/>
    </row>
    <row r="5331" spans="1:26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7"/>
      <c r="R5331" s="7"/>
      <c r="S5331" s="7"/>
      <c r="T5331" s="7"/>
      <c r="U5331" s="7"/>
      <c r="V5331" s="7"/>
      <c r="W5331" s="7"/>
      <c r="X5331" s="7"/>
      <c r="Y5331" s="7"/>
      <c r="Z5331" s="7"/>
    </row>
    <row r="5332" spans="1:26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7"/>
      <c r="R5332" s="7"/>
      <c r="S5332" s="7"/>
      <c r="T5332" s="7"/>
      <c r="U5332" s="7"/>
      <c r="V5332" s="7"/>
      <c r="W5332" s="7"/>
      <c r="X5332" s="7"/>
      <c r="Y5332" s="7"/>
      <c r="Z5332" s="7"/>
    </row>
    <row r="5333" spans="1:26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7"/>
      <c r="R5333" s="7"/>
      <c r="S5333" s="7"/>
      <c r="T5333" s="7"/>
      <c r="U5333" s="7"/>
      <c r="V5333" s="7"/>
      <c r="W5333" s="7"/>
      <c r="X5333" s="7"/>
      <c r="Y5333" s="7"/>
      <c r="Z5333" s="7"/>
    </row>
    <row r="5334" spans="1:26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7"/>
      <c r="R5334" s="7"/>
      <c r="S5334" s="7"/>
      <c r="T5334" s="7"/>
      <c r="U5334" s="7"/>
      <c r="V5334" s="7"/>
      <c r="W5334" s="7"/>
      <c r="X5334" s="7"/>
      <c r="Y5334" s="7"/>
      <c r="Z5334" s="7"/>
    </row>
    <row r="5335" spans="1:26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7"/>
      <c r="R5335" s="7"/>
      <c r="S5335" s="7"/>
      <c r="T5335" s="7"/>
      <c r="U5335" s="7"/>
      <c r="V5335" s="7"/>
      <c r="W5335" s="7"/>
      <c r="X5335" s="7"/>
      <c r="Y5335" s="7"/>
      <c r="Z5335" s="7"/>
    </row>
    <row r="5336" spans="1:26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7"/>
      <c r="R5336" s="7"/>
      <c r="S5336" s="7"/>
      <c r="T5336" s="7"/>
      <c r="U5336" s="7"/>
      <c r="V5336" s="7"/>
      <c r="W5336" s="7"/>
      <c r="X5336" s="7"/>
      <c r="Y5336" s="7"/>
      <c r="Z5336" s="7"/>
    </row>
    <row r="5337" spans="1:26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7"/>
      <c r="R5337" s="7"/>
      <c r="S5337" s="7"/>
      <c r="T5337" s="7"/>
      <c r="U5337" s="7"/>
      <c r="V5337" s="7"/>
      <c r="W5337" s="7"/>
      <c r="X5337" s="7"/>
      <c r="Y5337" s="7"/>
      <c r="Z5337" s="7"/>
    </row>
    <row r="5338" spans="1:26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7"/>
      <c r="R5338" s="7"/>
      <c r="S5338" s="7"/>
      <c r="T5338" s="7"/>
      <c r="U5338" s="7"/>
      <c r="V5338" s="7"/>
      <c r="W5338" s="7"/>
      <c r="X5338" s="7"/>
      <c r="Y5338" s="7"/>
      <c r="Z5338" s="7"/>
    </row>
    <row r="5339" spans="1:26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7"/>
      <c r="R5339" s="7"/>
      <c r="S5339" s="7"/>
      <c r="T5339" s="7"/>
      <c r="U5339" s="7"/>
      <c r="V5339" s="7"/>
      <c r="W5339" s="7"/>
      <c r="X5339" s="7"/>
      <c r="Y5339" s="7"/>
      <c r="Z5339" s="7"/>
    </row>
    <row r="5340" spans="1:26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7"/>
      <c r="R5340" s="7"/>
      <c r="S5340" s="7"/>
      <c r="T5340" s="7"/>
      <c r="U5340" s="7"/>
      <c r="V5340" s="7"/>
      <c r="W5340" s="7"/>
      <c r="X5340" s="7"/>
      <c r="Y5340" s="7"/>
      <c r="Z5340" s="7"/>
    </row>
    <row r="5341" spans="1:26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7"/>
      <c r="R5341" s="7"/>
      <c r="S5341" s="7"/>
      <c r="T5341" s="7"/>
      <c r="U5341" s="7"/>
      <c r="V5341" s="7"/>
      <c r="W5341" s="7"/>
      <c r="X5341" s="7"/>
      <c r="Y5341" s="7"/>
      <c r="Z5341" s="7"/>
    </row>
    <row r="5342" spans="1:26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7"/>
      <c r="R5342" s="7"/>
      <c r="S5342" s="7"/>
      <c r="T5342" s="7"/>
      <c r="U5342" s="7"/>
      <c r="V5342" s="7"/>
      <c r="W5342" s="7"/>
      <c r="X5342" s="7"/>
      <c r="Y5342" s="7"/>
      <c r="Z5342" s="7"/>
    </row>
    <row r="5343" spans="1:26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7"/>
      <c r="R5343" s="7"/>
      <c r="S5343" s="7"/>
      <c r="T5343" s="7"/>
      <c r="U5343" s="7"/>
      <c r="V5343" s="7"/>
      <c r="W5343" s="7"/>
      <c r="X5343" s="7"/>
      <c r="Y5343" s="7"/>
      <c r="Z5343" s="7"/>
    </row>
    <row r="5344" spans="1:26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7"/>
      <c r="R5344" s="7"/>
      <c r="S5344" s="7"/>
      <c r="T5344" s="7"/>
      <c r="U5344" s="7"/>
      <c r="V5344" s="7"/>
      <c r="W5344" s="7"/>
      <c r="X5344" s="7"/>
      <c r="Y5344" s="7"/>
      <c r="Z5344" s="7"/>
    </row>
    <row r="5345" spans="1:26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7"/>
      <c r="R5345" s="7"/>
      <c r="S5345" s="7"/>
      <c r="T5345" s="7"/>
      <c r="U5345" s="7"/>
      <c r="V5345" s="7"/>
      <c r="W5345" s="7"/>
      <c r="X5345" s="7"/>
      <c r="Y5345" s="7"/>
      <c r="Z5345" s="7"/>
    </row>
    <row r="5346" spans="1:26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/>
      <c r="P5346" s="7"/>
      <c r="Q5346" s="7"/>
      <c r="R5346" s="7"/>
      <c r="S5346" s="7"/>
      <c r="T5346" s="7"/>
      <c r="U5346" s="7"/>
      <c r="V5346" s="7"/>
      <c r="W5346" s="7"/>
      <c r="X5346" s="7"/>
      <c r="Y5346" s="7"/>
      <c r="Z5346" s="7"/>
    </row>
    <row r="5347" spans="1:26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7"/>
      <c r="R5347" s="7"/>
      <c r="S5347" s="7"/>
      <c r="T5347" s="7"/>
      <c r="U5347" s="7"/>
      <c r="V5347" s="7"/>
      <c r="W5347" s="7"/>
      <c r="X5347" s="7"/>
      <c r="Y5347" s="7"/>
      <c r="Z5347" s="7"/>
    </row>
    <row r="5348" spans="1:26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7"/>
      <c r="R5348" s="7"/>
      <c r="S5348" s="7"/>
      <c r="T5348" s="7"/>
      <c r="U5348" s="7"/>
      <c r="V5348" s="7"/>
      <c r="W5348" s="7"/>
      <c r="X5348" s="7"/>
      <c r="Y5348" s="7"/>
      <c r="Z5348" s="7"/>
    </row>
    <row r="5349" spans="1:26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/>
      <c r="Q5349" s="7"/>
      <c r="R5349" s="7"/>
      <c r="S5349" s="7"/>
      <c r="T5349" s="7"/>
      <c r="U5349" s="7"/>
      <c r="V5349" s="7"/>
      <c r="W5349" s="7"/>
      <c r="X5349" s="7"/>
      <c r="Y5349" s="7"/>
      <c r="Z5349" s="7"/>
    </row>
    <row r="5350" spans="1:26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7"/>
      <c r="R5350" s="7"/>
      <c r="S5350" s="7"/>
      <c r="T5350" s="7"/>
      <c r="U5350" s="7"/>
      <c r="V5350" s="7"/>
      <c r="W5350" s="7"/>
      <c r="X5350" s="7"/>
      <c r="Y5350" s="7"/>
      <c r="Z5350" s="7"/>
    </row>
    <row r="5351" spans="1:26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7"/>
      <c r="R5351" s="7"/>
      <c r="S5351" s="7"/>
      <c r="T5351" s="7"/>
      <c r="U5351" s="7"/>
      <c r="V5351" s="7"/>
      <c r="W5351" s="7"/>
      <c r="X5351" s="7"/>
      <c r="Y5351" s="7"/>
      <c r="Z5351" s="7"/>
    </row>
    <row r="5352" spans="1:26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7"/>
      <c r="R5352" s="7"/>
      <c r="S5352" s="7"/>
      <c r="T5352" s="7"/>
      <c r="U5352" s="7"/>
      <c r="V5352" s="7"/>
      <c r="W5352" s="7"/>
      <c r="X5352" s="7"/>
      <c r="Y5352" s="7"/>
      <c r="Z5352" s="7"/>
    </row>
    <row r="5353" spans="1:26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7"/>
      <c r="R5353" s="7"/>
      <c r="S5353" s="7"/>
      <c r="T5353" s="7"/>
      <c r="U5353" s="7"/>
      <c r="V5353" s="7"/>
      <c r="W5353" s="7"/>
      <c r="X5353" s="7"/>
      <c r="Y5353" s="7"/>
      <c r="Z5353" s="7"/>
    </row>
    <row r="5354" spans="1:26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7"/>
      <c r="R5354" s="7"/>
      <c r="S5354" s="7"/>
      <c r="T5354" s="7"/>
      <c r="U5354" s="7"/>
      <c r="V5354" s="7"/>
      <c r="W5354" s="7"/>
      <c r="X5354" s="7"/>
      <c r="Y5354" s="7"/>
      <c r="Z5354" s="7"/>
    </row>
    <row r="5355" spans="1:26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7"/>
      <c r="R5355" s="7"/>
      <c r="S5355" s="7"/>
      <c r="T5355" s="7"/>
      <c r="U5355" s="7"/>
      <c r="V5355" s="7"/>
      <c r="W5355" s="7"/>
      <c r="X5355" s="7"/>
      <c r="Y5355" s="7"/>
      <c r="Z5355" s="7"/>
    </row>
    <row r="5356" spans="1:26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7"/>
      <c r="R5356" s="7"/>
      <c r="S5356" s="7"/>
      <c r="T5356" s="7"/>
      <c r="U5356" s="7"/>
      <c r="V5356" s="7"/>
      <c r="W5356" s="7"/>
      <c r="X5356" s="7"/>
      <c r="Y5356" s="7"/>
      <c r="Z5356" s="7"/>
    </row>
    <row r="5357" spans="1:26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7"/>
      <c r="R5357" s="7"/>
      <c r="S5357" s="7"/>
      <c r="T5357" s="7"/>
      <c r="U5357" s="7"/>
      <c r="V5357" s="7"/>
      <c r="W5357" s="7"/>
      <c r="X5357" s="7"/>
      <c r="Y5357" s="7"/>
      <c r="Z5357" s="7"/>
    </row>
    <row r="5358" spans="1:26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7"/>
      <c r="R5358" s="7"/>
      <c r="S5358" s="7"/>
      <c r="T5358" s="7"/>
      <c r="U5358" s="7"/>
      <c r="V5358" s="7"/>
      <c r="W5358" s="7"/>
      <c r="X5358" s="7"/>
      <c r="Y5358" s="7"/>
      <c r="Z5358" s="7"/>
    </row>
    <row r="5359" spans="1:26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7"/>
      <c r="R5359" s="7"/>
      <c r="S5359" s="7"/>
      <c r="T5359" s="7"/>
      <c r="U5359" s="7"/>
      <c r="V5359" s="7"/>
      <c r="W5359" s="7"/>
      <c r="X5359" s="7"/>
      <c r="Y5359" s="7"/>
      <c r="Z5359" s="7"/>
    </row>
    <row r="5360" spans="1:26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7"/>
      <c r="R5360" s="7"/>
      <c r="S5360" s="7"/>
      <c r="T5360" s="7"/>
      <c r="U5360" s="7"/>
      <c r="V5360" s="7"/>
      <c r="W5360" s="7"/>
      <c r="X5360" s="7"/>
      <c r="Y5360" s="7"/>
      <c r="Z5360" s="7"/>
    </row>
    <row r="5361" spans="1:26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7"/>
      <c r="R5361" s="7"/>
      <c r="S5361" s="7"/>
      <c r="T5361" s="7"/>
      <c r="U5361" s="7"/>
      <c r="V5361" s="7"/>
      <c r="W5361" s="7"/>
      <c r="X5361" s="7"/>
      <c r="Y5361" s="7"/>
      <c r="Z5361" s="7"/>
    </row>
    <row r="5362" spans="1:26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7"/>
      <c r="R5362" s="7"/>
      <c r="S5362" s="7"/>
      <c r="T5362" s="7"/>
      <c r="U5362" s="7"/>
      <c r="V5362" s="7"/>
      <c r="W5362" s="7"/>
      <c r="X5362" s="7"/>
      <c r="Y5362" s="7"/>
      <c r="Z5362" s="7"/>
    </row>
    <row r="5363" spans="1:26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7"/>
      <c r="R5363" s="7"/>
      <c r="S5363" s="7"/>
      <c r="T5363" s="7"/>
      <c r="U5363" s="7"/>
      <c r="V5363" s="7"/>
      <c r="W5363" s="7"/>
      <c r="X5363" s="7"/>
      <c r="Y5363" s="7"/>
      <c r="Z5363" s="7"/>
    </row>
    <row r="5364" spans="1:26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7"/>
      <c r="R5364" s="7"/>
      <c r="S5364" s="7"/>
      <c r="T5364" s="7"/>
      <c r="U5364" s="7"/>
      <c r="V5364" s="7"/>
      <c r="W5364" s="7"/>
      <c r="X5364" s="7"/>
      <c r="Y5364" s="7"/>
      <c r="Z5364" s="7"/>
    </row>
    <row r="5365" spans="1:26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7"/>
      <c r="R5365" s="7"/>
      <c r="S5365" s="7"/>
      <c r="T5365" s="7"/>
      <c r="U5365" s="7"/>
      <c r="V5365" s="7"/>
      <c r="W5365" s="7"/>
      <c r="X5365" s="7"/>
      <c r="Y5365" s="7"/>
      <c r="Z5365" s="7"/>
    </row>
    <row r="5366" spans="1:26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7"/>
      <c r="R5366" s="7"/>
      <c r="S5366" s="7"/>
      <c r="T5366" s="7"/>
      <c r="U5366" s="7"/>
      <c r="V5366" s="7"/>
      <c r="W5366" s="7"/>
      <c r="X5366" s="7"/>
      <c r="Y5366" s="7"/>
      <c r="Z5366" s="7"/>
    </row>
    <row r="5367" spans="1:26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7"/>
      <c r="R5367" s="7"/>
      <c r="S5367" s="7"/>
      <c r="T5367" s="7"/>
      <c r="U5367" s="7"/>
      <c r="V5367" s="7"/>
      <c r="W5367" s="7"/>
      <c r="X5367" s="7"/>
      <c r="Y5367" s="7"/>
      <c r="Z5367" s="7"/>
    </row>
    <row r="5368" spans="1:26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7"/>
      <c r="R5368" s="7"/>
      <c r="S5368" s="7"/>
      <c r="T5368" s="7"/>
      <c r="U5368" s="7"/>
      <c r="V5368" s="7"/>
      <c r="W5368" s="7"/>
      <c r="X5368" s="7"/>
      <c r="Y5368" s="7"/>
      <c r="Z5368" s="7"/>
    </row>
    <row r="5369" spans="1:26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7"/>
      <c r="R5369" s="7"/>
      <c r="S5369" s="7"/>
      <c r="T5369" s="7"/>
      <c r="U5369" s="7"/>
      <c r="V5369" s="7"/>
      <c r="W5369" s="7"/>
      <c r="X5369" s="7"/>
      <c r="Y5369" s="7"/>
      <c r="Z5369" s="7"/>
    </row>
    <row r="5370" spans="1:26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7"/>
      <c r="R5370" s="7"/>
      <c r="S5370" s="7"/>
      <c r="T5370" s="7"/>
      <c r="U5370" s="7"/>
      <c r="V5370" s="7"/>
      <c r="W5370" s="7"/>
      <c r="X5370" s="7"/>
      <c r="Y5370" s="7"/>
      <c r="Z5370" s="7"/>
    </row>
    <row r="5371" spans="1:26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7"/>
      <c r="R5371" s="7"/>
      <c r="S5371" s="7"/>
      <c r="T5371" s="7"/>
      <c r="U5371" s="7"/>
      <c r="V5371" s="7"/>
      <c r="W5371" s="7"/>
      <c r="X5371" s="7"/>
      <c r="Y5371" s="7"/>
      <c r="Z5371" s="7"/>
    </row>
    <row r="5372" spans="1:26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7"/>
      <c r="R5372" s="7"/>
      <c r="S5372" s="7"/>
      <c r="T5372" s="7"/>
      <c r="U5372" s="7"/>
      <c r="V5372" s="7"/>
      <c r="W5372" s="7"/>
      <c r="X5372" s="7"/>
      <c r="Y5372" s="7"/>
      <c r="Z5372" s="7"/>
    </row>
    <row r="5373" spans="1:26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7"/>
      <c r="R5373" s="7"/>
      <c r="S5373" s="7"/>
      <c r="T5373" s="7"/>
      <c r="U5373" s="7"/>
      <c r="V5373" s="7"/>
      <c r="W5373" s="7"/>
      <c r="X5373" s="7"/>
      <c r="Y5373" s="7"/>
      <c r="Z5373" s="7"/>
    </row>
    <row r="5374" spans="1:26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7"/>
      <c r="R5374" s="7"/>
      <c r="S5374" s="7"/>
      <c r="T5374" s="7"/>
      <c r="U5374" s="7"/>
      <c r="V5374" s="7"/>
      <c r="W5374" s="7"/>
      <c r="X5374" s="7"/>
      <c r="Y5374" s="7"/>
      <c r="Z5374" s="7"/>
    </row>
    <row r="5375" spans="1:26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7"/>
      <c r="R5375" s="7"/>
      <c r="S5375" s="7"/>
      <c r="T5375" s="7"/>
      <c r="U5375" s="7"/>
      <c r="V5375" s="7"/>
      <c r="W5375" s="7"/>
      <c r="X5375" s="7"/>
      <c r="Y5375" s="7"/>
      <c r="Z5375" s="7"/>
    </row>
    <row r="5376" spans="1:26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7"/>
      <c r="R5376" s="7"/>
      <c r="S5376" s="7"/>
      <c r="T5376" s="7"/>
      <c r="U5376" s="7"/>
      <c r="V5376" s="7"/>
      <c r="W5376" s="7"/>
      <c r="X5376" s="7"/>
      <c r="Y5376" s="7"/>
      <c r="Z5376" s="7"/>
    </row>
    <row r="5377" spans="1:26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7"/>
      <c r="R5377" s="7"/>
      <c r="S5377" s="7"/>
      <c r="T5377" s="7"/>
      <c r="U5377" s="7"/>
      <c r="V5377" s="7"/>
      <c r="W5377" s="7"/>
      <c r="X5377" s="7"/>
      <c r="Y5377" s="7"/>
      <c r="Z5377" s="7"/>
    </row>
    <row r="5378" spans="1:26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7"/>
      <c r="R5378" s="7"/>
      <c r="S5378" s="7"/>
      <c r="T5378" s="7"/>
      <c r="U5378" s="7"/>
      <c r="V5378" s="7"/>
      <c r="W5378" s="7"/>
      <c r="X5378" s="7"/>
      <c r="Y5378" s="7"/>
      <c r="Z5378" s="7"/>
    </row>
    <row r="5379" spans="1:26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7"/>
      <c r="R5379" s="7"/>
      <c r="S5379" s="7"/>
      <c r="T5379" s="7"/>
      <c r="U5379" s="7"/>
      <c r="V5379" s="7"/>
      <c r="W5379" s="7"/>
      <c r="X5379" s="7"/>
      <c r="Y5379" s="7"/>
      <c r="Z5379" s="7"/>
    </row>
    <row r="5380" spans="1:26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7"/>
      <c r="R5380" s="7"/>
      <c r="S5380" s="7"/>
      <c r="T5380" s="7"/>
      <c r="U5380" s="7"/>
      <c r="V5380" s="7"/>
      <c r="W5380" s="7"/>
      <c r="X5380" s="7"/>
      <c r="Y5380" s="7"/>
      <c r="Z5380" s="7"/>
    </row>
    <row r="5381" spans="1:26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7"/>
      <c r="R5381" s="7"/>
      <c r="S5381" s="7"/>
      <c r="T5381" s="7"/>
      <c r="U5381" s="7"/>
      <c r="V5381" s="7"/>
      <c r="W5381" s="7"/>
      <c r="X5381" s="7"/>
      <c r="Y5381" s="7"/>
      <c r="Z5381" s="7"/>
    </row>
    <row r="5382" spans="1:26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7"/>
      <c r="R5382" s="7"/>
      <c r="S5382" s="7"/>
      <c r="T5382" s="7"/>
      <c r="U5382" s="7"/>
      <c r="V5382" s="7"/>
      <c r="W5382" s="7"/>
      <c r="X5382" s="7"/>
      <c r="Y5382" s="7"/>
      <c r="Z5382" s="7"/>
    </row>
    <row r="5383" spans="1:26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7"/>
      <c r="R5383" s="7"/>
      <c r="S5383" s="7"/>
      <c r="T5383" s="7"/>
      <c r="U5383" s="7"/>
      <c r="V5383" s="7"/>
      <c r="W5383" s="7"/>
      <c r="X5383" s="7"/>
      <c r="Y5383" s="7"/>
      <c r="Z5383" s="7"/>
    </row>
    <row r="5384" spans="1:26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7"/>
      <c r="R5384" s="7"/>
      <c r="S5384" s="7"/>
      <c r="T5384" s="7"/>
      <c r="U5384" s="7"/>
      <c r="V5384" s="7"/>
      <c r="W5384" s="7"/>
      <c r="X5384" s="7"/>
      <c r="Y5384" s="7"/>
      <c r="Z5384" s="7"/>
    </row>
    <row r="5385" spans="1:26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/>
      <c r="P5385" s="7"/>
      <c r="Q5385" s="7"/>
      <c r="R5385" s="7"/>
      <c r="S5385" s="7"/>
      <c r="T5385" s="7"/>
      <c r="U5385" s="7"/>
      <c r="V5385" s="7"/>
      <c r="W5385" s="7"/>
      <c r="X5385" s="7"/>
      <c r="Y5385" s="7"/>
      <c r="Z5385" s="7"/>
    </row>
    <row r="5386" spans="1:26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7"/>
      <c r="R5386" s="7"/>
      <c r="S5386" s="7"/>
      <c r="T5386" s="7"/>
      <c r="U5386" s="7"/>
      <c r="V5386" s="7"/>
      <c r="W5386" s="7"/>
      <c r="X5386" s="7"/>
      <c r="Y5386" s="7"/>
      <c r="Z5386" s="7"/>
    </row>
    <row r="5387" spans="1:26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7"/>
      <c r="R5387" s="7"/>
      <c r="S5387" s="7"/>
      <c r="T5387" s="7"/>
      <c r="U5387" s="7"/>
      <c r="V5387" s="7"/>
      <c r="W5387" s="7"/>
      <c r="X5387" s="7"/>
      <c r="Y5387" s="7"/>
      <c r="Z5387" s="7"/>
    </row>
    <row r="5388" spans="1:26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7"/>
      <c r="R5388" s="7"/>
      <c r="S5388" s="7"/>
      <c r="T5388" s="7"/>
      <c r="U5388" s="7"/>
      <c r="V5388" s="7"/>
      <c r="W5388" s="7"/>
      <c r="X5388" s="7"/>
      <c r="Y5388" s="7"/>
      <c r="Z5388" s="7"/>
    </row>
    <row r="5389" spans="1:26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7"/>
      <c r="R5389" s="7"/>
      <c r="S5389" s="7"/>
      <c r="T5389" s="7"/>
      <c r="U5389" s="7"/>
      <c r="V5389" s="7"/>
      <c r="W5389" s="7"/>
      <c r="X5389" s="7"/>
      <c r="Y5389" s="7"/>
      <c r="Z5389" s="7"/>
    </row>
    <row r="5390" spans="1:26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7"/>
      <c r="P5390" s="7"/>
      <c r="Q5390" s="7"/>
      <c r="R5390" s="7"/>
      <c r="S5390" s="7"/>
      <c r="T5390" s="7"/>
      <c r="U5390" s="7"/>
      <c r="V5390" s="7"/>
      <c r="W5390" s="7"/>
      <c r="X5390" s="7"/>
      <c r="Y5390" s="7"/>
      <c r="Z5390" s="7"/>
    </row>
    <row r="5391" spans="1:26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7"/>
      <c r="R5391" s="7"/>
      <c r="S5391" s="7"/>
      <c r="T5391" s="7"/>
      <c r="U5391" s="7"/>
      <c r="V5391" s="7"/>
      <c r="W5391" s="7"/>
      <c r="X5391" s="7"/>
      <c r="Y5391" s="7"/>
      <c r="Z5391" s="7"/>
    </row>
    <row r="5392" spans="1:26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7"/>
      <c r="R5392" s="7"/>
      <c r="S5392" s="7"/>
      <c r="T5392" s="7"/>
      <c r="U5392" s="7"/>
      <c r="V5392" s="7"/>
      <c r="W5392" s="7"/>
      <c r="X5392" s="7"/>
      <c r="Y5392" s="7"/>
      <c r="Z5392" s="7"/>
    </row>
    <row r="5393" spans="1:26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7"/>
      <c r="R5393" s="7"/>
      <c r="S5393" s="7"/>
      <c r="T5393" s="7"/>
      <c r="U5393" s="7"/>
      <c r="V5393" s="7"/>
      <c r="W5393" s="7"/>
      <c r="X5393" s="7"/>
      <c r="Y5393" s="7"/>
      <c r="Z5393" s="7"/>
    </row>
    <row r="5394" spans="1:26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7"/>
      <c r="R5394" s="7"/>
      <c r="S5394" s="7"/>
      <c r="T5394" s="7"/>
      <c r="U5394" s="7"/>
      <c r="V5394" s="7"/>
      <c r="W5394" s="7"/>
      <c r="X5394" s="7"/>
      <c r="Y5394" s="7"/>
      <c r="Z5394" s="7"/>
    </row>
    <row r="5395" spans="1:26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7"/>
      <c r="R5395" s="7"/>
      <c r="S5395" s="7"/>
      <c r="T5395" s="7"/>
      <c r="U5395" s="7"/>
      <c r="V5395" s="7"/>
      <c r="W5395" s="7"/>
      <c r="X5395" s="7"/>
      <c r="Y5395" s="7"/>
      <c r="Z5395" s="7"/>
    </row>
    <row r="5396" spans="1:26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7"/>
      <c r="R5396" s="7"/>
      <c r="S5396" s="7"/>
      <c r="T5396" s="7"/>
      <c r="U5396" s="7"/>
      <c r="V5396" s="7"/>
      <c r="W5396" s="7"/>
      <c r="X5396" s="7"/>
      <c r="Y5396" s="7"/>
      <c r="Z5396" s="7"/>
    </row>
    <row r="5397" spans="1:26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7"/>
      <c r="P5397" s="7"/>
      <c r="Q5397" s="7"/>
      <c r="R5397" s="7"/>
      <c r="S5397" s="7"/>
      <c r="T5397" s="7"/>
      <c r="U5397" s="7"/>
      <c r="V5397" s="7"/>
      <c r="W5397" s="7"/>
      <c r="X5397" s="7"/>
      <c r="Y5397" s="7"/>
      <c r="Z5397" s="7"/>
    </row>
    <row r="5398" spans="1:26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7"/>
      <c r="R5398" s="7"/>
      <c r="S5398" s="7"/>
      <c r="T5398" s="7"/>
      <c r="U5398" s="7"/>
      <c r="V5398" s="7"/>
      <c r="W5398" s="7"/>
      <c r="X5398" s="7"/>
      <c r="Y5398" s="7"/>
      <c r="Z5398" s="7"/>
    </row>
    <row r="5399" spans="1:26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7"/>
      <c r="R5399" s="7"/>
      <c r="S5399" s="7"/>
      <c r="T5399" s="7"/>
      <c r="U5399" s="7"/>
      <c r="V5399" s="7"/>
      <c r="W5399" s="7"/>
      <c r="X5399" s="7"/>
      <c r="Y5399" s="7"/>
      <c r="Z5399" s="7"/>
    </row>
    <row r="5400" spans="1:26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7"/>
      <c r="P5400" s="7"/>
      <c r="Q5400" s="7"/>
      <c r="R5400" s="7"/>
      <c r="S5400" s="7"/>
      <c r="T5400" s="7"/>
      <c r="U5400" s="7"/>
      <c r="V5400" s="7"/>
      <c r="W5400" s="7"/>
      <c r="X5400" s="7"/>
      <c r="Y5400" s="7"/>
      <c r="Z5400" s="7"/>
    </row>
    <row r="5401" spans="1:26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7"/>
      <c r="R5401" s="7"/>
      <c r="S5401" s="7"/>
      <c r="T5401" s="7"/>
      <c r="U5401" s="7"/>
      <c r="V5401" s="7"/>
      <c r="W5401" s="7"/>
      <c r="X5401" s="7"/>
      <c r="Y5401" s="7"/>
      <c r="Z5401" s="7"/>
    </row>
    <row r="5402" spans="1:26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7"/>
      <c r="R5402" s="7"/>
      <c r="S5402" s="7"/>
      <c r="T5402" s="7"/>
      <c r="U5402" s="7"/>
      <c r="V5402" s="7"/>
      <c r="W5402" s="7"/>
      <c r="X5402" s="7"/>
      <c r="Y5402" s="7"/>
      <c r="Z5402" s="7"/>
    </row>
    <row r="5403" spans="1:26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7"/>
      <c r="R5403" s="7"/>
      <c r="S5403" s="7"/>
      <c r="T5403" s="7"/>
      <c r="U5403" s="7"/>
      <c r="V5403" s="7"/>
      <c r="W5403" s="7"/>
      <c r="X5403" s="7"/>
      <c r="Y5403" s="7"/>
      <c r="Z5403" s="7"/>
    </row>
    <row r="5404" spans="1:26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7"/>
      <c r="R5404" s="7"/>
      <c r="S5404" s="7"/>
      <c r="T5404" s="7"/>
      <c r="U5404" s="7"/>
      <c r="V5404" s="7"/>
      <c r="W5404" s="7"/>
      <c r="X5404" s="7"/>
      <c r="Y5404" s="7"/>
      <c r="Z5404" s="7"/>
    </row>
    <row r="5405" spans="1:26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7"/>
      <c r="P5405" s="7"/>
      <c r="Q5405" s="7"/>
      <c r="R5405" s="7"/>
      <c r="S5405" s="7"/>
      <c r="T5405" s="7"/>
      <c r="U5405" s="7"/>
      <c r="V5405" s="7"/>
      <c r="W5405" s="7"/>
      <c r="X5405" s="7"/>
      <c r="Y5405" s="7"/>
      <c r="Z5405" s="7"/>
    </row>
    <row r="5406" spans="1:26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/>
      <c r="P5406" s="7"/>
      <c r="Q5406" s="7"/>
      <c r="R5406" s="7"/>
      <c r="S5406" s="7"/>
      <c r="T5406" s="7"/>
      <c r="U5406" s="7"/>
      <c r="V5406" s="7"/>
      <c r="W5406" s="7"/>
      <c r="X5406" s="7"/>
      <c r="Y5406" s="7"/>
      <c r="Z5406" s="7"/>
    </row>
    <row r="5407" spans="1:26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7"/>
      <c r="R5407" s="7"/>
      <c r="S5407" s="7"/>
      <c r="T5407" s="7"/>
      <c r="U5407" s="7"/>
      <c r="V5407" s="7"/>
      <c r="W5407" s="7"/>
      <c r="X5407" s="7"/>
      <c r="Y5407" s="7"/>
      <c r="Z5407" s="7"/>
    </row>
    <row r="5408" spans="1:26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7"/>
      <c r="R5408" s="7"/>
      <c r="S5408" s="7"/>
      <c r="T5408" s="7"/>
      <c r="U5408" s="7"/>
      <c r="V5408" s="7"/>
      <c r="W5408" s="7"/>
      <c r="X5408" s="7"/>
      <c r="Y5408" s="7"/>
      <c r="Z5408" s="7"/>
    </row>
    <row r="5409" spans="1:26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7"/>
      <c r="P5409" s="7"/>
      <c r="Q5409" s="7"/>
      <c r="R5409" s="7"/>
      <c r="S5409" s="7"/>
      <c r="T5409" s="7"/>
      <c r="U5409" s="7"/>
      <c r="V5409" s="7"/>
      <c r="W5409" s="7"/>
      <c r="X5409" s="7"/>
      <c r="Y5409" s="7"/>
      <c r="Z5409" s="7"/>
    </row>
    <row r="5410" spans="1:26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7"/>
      <c r="P5410" s="7"/>
      <c r="Q5410" s="7"/>
      <c r="R5410" s="7"/>
      <c r="S5410" s="7"/>
      <c r="T5410" s="7"/>
      <c r="U5410" s="7"/>
      <c r="V5410" s="7"/>
      <c r="W5410" s="7"/>
      <c r="X5410" s="7"/>
      <c r="Y5410" s="7"/>
      <c r="Z5410" s="7"/>
    </row>
    <row r="5411" spans="1:26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7"/>
      <c r="R5411" s="7"/>
      <c r="S5411" s="7"/>
      <c r="T5411" s="7"/>
      <c r="U5411" s="7"/>
      <c r="V5411" s="7"/>
      <c r="W5411" s="7"/>
      <c r="X5411" s="7"/>
      <c r="Y5411" s="7"/>
      <c r="Z5411" s="7"/>
    </row>
    <row r="5412" spans="1:26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7"/>
      <c r="R5412" s="7"/>
      <c r="S5412" s="7"/>
      <c r="T5412" s="7"/>
      <c r="U5412" s="7"/>
      <c r="V5412" s="7"/>
      <c r="W5412" s="7"/>
      <c r="X5412" s="7"/>
      <c r="Y5412" s="7"/>
      <c r="Z5412" s="7"/>
    </row>
    <row r="5413" spans="1:26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7"/>
      <c r="R5413" s="7"/>
      <c r="S5413" s="7"/>
      <c r="T5413" s="7"/>
      <c r="U5413" s="7"/>
      <c r="V5413" s="7"/>
      <c r="W5413" s="7"/>
      <c r="X5413" s="7"/>
      <c r="Y5413" s="7"/>
      <c r="Z5413" s="7"/>
    </row>
    <row r="5414" spans="1:26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7"/>
      <c r="R5414" s="7"/>
      <c r="S5414" s="7"/>
      <c r="T5414" s="7"/>
      <c r="U5414" s="7"/>
      <c r="V5414" s="7"/>
      <c r="W5414" s="7"/>
      <c r="X5414" s="7"/>
      <c r="Y5414" s="7"/>
      <c r="Z5414" s="7"/>
    </row>
    <row r="5415" spans="1:26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7"/>
      <c r="R5415" s="7"/>
      <c r="S5415" s="7"/>
      <c r="T5415" s="7"/>
      <c r="U5415" s="7"/>
      <c r="V5415" s="7"/>
      <c r="W5415" s="7"/>
      <c r="X5415" s="7"/>
      <c r="Y5415" s="7"/>
      <c r="Z5415" s="7"/>
    </row>
    <row r="5416" spans="1:26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7"/>
      <c r="P5416" s="7"/>
      <c r="Q5416" s="7"/>
      <c r="R5416" s="7"/>
      <c r="S5416" s="7"/>
      <c r="T5416" s="7"/>
      <c r="U5416" s="7"/>
      <c r="V5416" s="7"/>
      <c r="W5416" s="7"/>
      <c r="X5416" s="7"/>
      <c r="Y5416" s="7"/>
      <c r="Z5416" s="7"/>
    </row>
    <row r="5417" spans="1:26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7"/>
      <c r="R5417" s="7"/>
      <c r="S5417" s="7"/>
      <c r="T5417" s="7"/>
      <c r="U5417" s="7"/>
      <c r="V5417" s="7"/>
      <c r="W5417" s="7"/>
      <c r="X5417" s="7"/>
      <c r="Y5417" s="7"/>
      <c r="Z5417" s="7"/>
    </row>
    <row r="5418" spans="1:26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7"/>
      <c r="R5418" s="7"/>
      <c r="S5418" s="7"/>
      <c r="T5418" s="7"/>
      <c r="U5418" s="7"/>
      <c r="V5418" s="7"/>
      <c r="W5418" s="7"/>
      <c r="X5418" s="7"/>
      <c r="Y5418" s="7"/>
      <c r="Z5418" s="7"/>
    </row>
    <row r="5419" spans="1:26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7"/>
      <c r="R5419" s="7"/>
      <c r="S5419" s="7"/>
      <c r="T5419" s="7"/>
      <c r="U5419" s="7"/>
      <c r="V5419" s="7"/>
      <c r="W5419" s="7"/>
      <c r="X5419" s="7"/>
      <c r="Y5419" s="7"/>
      <c r="Z5419" s="7"/>
    </row>
    <row r="5420" spans="1:26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7"/>
      <c r="R5420" s="7"/>
      <c r="S5420" s="7"/>
      <c r="T5420" s="7"/>
      <c r="U5420" s="7"/>
      <c r="V5420" s="7"/>
      <c r="W5420" s="7"/>
      <c r="X5420" s="7"/>
      <c r="Y5420" s="7"/>
      <c r="Z5420" s="7"/>
    </row>
    <row r="5421" spans="1:26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7"/>
      <c r="R5421" s="7"/>
      <c r="S5421" s="7"/>
      <c r="T5421" s="7"/>
      <c r="U5421" s="7"/>
      <c r="V5421" s="7"/>
      <c r="W5421" s="7"/>
      <c r="X5421" s="7"/>
      <c r="Y5421" s="7"/>
      <c r="Z5421" s="7"/>
    </row>
    <row r="5422" spans="1:26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7"/>
      <c r="R5422" s="7"/>
      <c r="S5422" s="7"/>
      <c r="T5422" s="7"/>
      <c r="U5422" s="7"/>
      <c r="V5422" s="7"/>
      <c r="W5422" s="7"/>
      <c r="X5422" s="7"/>
      <c r="Y5422" s="7"/>
      <c r="Z5422" s="7"/>
    </row>
    <row r="5423" spans="1:26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7"/>
      <c r="R5423" s="7"/>
      <c r="S5423" s="7"/>
      <c r="T5423" s="7"/>
      <c r="U5423" s="7"/>
      <c r="V5423" s="7"/>
      <c r="W5423" s="7"/>
      <c r="X5423" s="7"/>
      <c r="Y5423" s="7"/>
      <c r="Z5423" s="7"/>
    </row>
    <row r="5424" spans="1:26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7"/>
      <c r="R5424" s="7"/>
      <c r="S5424" s="7"/>
      <c r="T5424" s="7"/>
      <c r="U5424" s="7"/>
      <c r="V5424" s="7"/>
      <c r="W5424" s="7"/>
      <c r="X5424" s="7"/>
      <c r="Y5424" s="7"/>
      <c r="Z5424" s="7"/>
    </row>
    <row r="5425" spans="1:26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7"/>
      <c r="R5425" s="7"/>
      <c r="S5425" s="7"/>
      <c r="T5425" s="7"/>
      <c r="U5425" s="7"/>
      <c r="V5425" s="7"/>
      <c r="W5425" s="7"/>
      <c r="X5425" s="7"/>
      <c r="Y5425" s="7"/>
      <c r="Z5425" s="7"/>
    </row>
    <row r="5426" spans="1:26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7"/>
      <c r="R5426" s="7"/>
      <c r="S5426" s="7"/>
      <c r="T5426" s="7"/>
      <c r="U5426" s="7"/>
      <c r="V5426" s="7"/>
      <c r="W5426" s="7"/>
      <c r="X5426" s="7"/>
      <c r="Y5426" s="7"/>
      <c r="Z5426" s="7"/>
    </row>
    <row r="5427" spans="1:26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7"/>
      <c r="R5427" s="7"/>
      <c r="S5427" s="7"/>
      <c r="T5427" s="7"/>
      <c r="U5427" s="7"/>
      <c r="V5427" s="7"/>
      <c r="W5427" s="7"/>
      <c r="X5427" s="7"/>
      <c r="Y5427" s="7"/>
      <c r="Z5427" s="7"/>
    </row>
    <row r="5428" spans="1:26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7"/>
      <c r="R5428" s="7"/>
      <c r="S5428" s="7"/>
      <c r="T5428" s="7"/>
      <c r="U5428" s="7"/>
      <c r="V5428" s="7"/>
      <c r="W5428" s="7"/>
      <c r="X5428" s="7"/>
      <c r="Y5428" s="7"/>
      <c r="Z5428" s="7"/>
    </row>
    <row r="5429" spans="1:26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7"/>
      <c r="R5429" s="7"/>
      <c r="S5429" s="7"/>
      <c r="T5429" s="7"/>
      <c r="U5429" s="7"/>
      <c r="V5429" s="7"/>
      <c r="W5429" s="7"/>
      <c r="X5429" s="7"/>
      <c r="Y5429" s="7"/>
      <c r="Z5429" s="7"/>
    </row>
    <row r="5430" spans="1:26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7"/>
      <c r="R5430" s="7"/>
      <c r="S5430" s="7"/>
      <c r="T5430" s="7"/>
      <c r="U5430" s="7"/>
      <c r="V5430" s="7"/>
      <c r="W5430" s="7"/>
      <c r="X5430" s="7"/>
      <c r="Y5430" s="7"/>
      <c r="Z5430" s="7"/>
    </row>
    <row r="5431" spans="1:26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7"/>
      <c r="R5431" s="7"/>
      <c r="S5431" s="7"/>
      <c r="T5431" s="7"/>
      <c r="U5431" s="7"/>
      <c r="V5431" s="7"/>
      <c r="W5431" s="7"/>
      <c r="X5431" s="7"/>
      <c r="Y5431" s="7"/>
      <c r="Z5431" s="7"/>
    </row>
    <row r="5432" spans="1:26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7"/>
      <c r="R5432" s="7"/>
      <c r="S5432" s="7"/>
      <c r="T5432" s="7"/>
      <c r="U5432" s="7"/>
      <c r="V5432" s="7"/>
      <c r="W5432" s="7"/>
      <c r="X5432" s="7"/>
      <c r="Y5432" s="7"/>
      <c r="Z5432" s="7"/>
    </row>
    <row r="5433" spans="1:26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7"/>
      <c r="R5433" s="7"/>
      <c r="S5433" s="7"/>
      <c r="T5433" s="7"/>
      <c r="U5433" s="7"/>
      <c r="V5433" s="7"/>
      <c r="W5433" s="7"/>
      <c r="X5433" s="7"/>
      <c r="Y5433" s="7"/>
      <c r="Z5433" s="7"/>
    </row>
    <row r="5434" spans="1:26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7"/>
      <c r="R5434" s="7"/>
      <c r="S5434" s="7"/>
      <c r="T5434" s="7"/>
      <c r="U5434" s="7"/>
      <c r="V5434" s="7"/>
      <c r="W5434" s="7"/>
      <c r="X5434" s="7"/>
      <c r="Y5434" s="7"/>
      <c r="Z5434" s="7"/>
    </row>
    <row r="5435" spans="1:26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7"/>
      <c r="R5435" s="7"/>
      <c r="S5435" s="7"/>
      <c r="T5435" s="7"/>
      <c r="U5435" s="7"/>
      <c r="V5435" s="7"/>
      <c r="W5435" s="7"/>
      <c r="X5435" s="7"/>
      <c r="Y5435" s="7"/>
      <c r="Z5435" s="7"/>
    </row>
    <row r="5436" spans="1:26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7"/>
      <c r="R5436" s="7"/>
      <c r="S5436" s="7"/>
      <c r="T5436" s="7"/>
      <c r="U5436" s="7"/>
      <c r="V5436" s="7"/>
      <c r="W5436" s="7"/>
      <c r="X5436" s="7"/>
      <c r="Y5436" s="7"/>
      <c r="Z5436" s="7"/>
    </row>
    <row r="5437" spans="1:26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7"/>
      <c r="R5437" s="7"/>
      <c r="S5437" s="7"/>
      <c r="T5437" s="7"/>
      <c r="U5437" s="7"/>
      <c r="V5437" s="7"/>
      <c r="W5437" s="7"/>
      <c r="X5437" s="7"/>
      <c r="Y5437" s="7"/>
      <c r="Z5437" s="7"/>
    </row>
    <row r="5438" spans="1:26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7"/>
      <c r="R5438" s="7"/>
      <c r="S5438" s="7"/>
      <c r="T5438" s="7"/>
      <c r="U5438" s="7"/>
      <c r="V5438" s="7"/>
      <c r="W5438" s="7"/>
      <c r="X5438" s="7"/>
      <c r="Y5438" s="7"/>
      <c r="Z5438" s="7"/>
    </row>
    <row r="5439" spans="1:26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7"/>
      <c r="R5439" s="7"/>
      <c r="S5439" s="7"/>
      <c r="T5439" s="7"/>
      <c r="U5439" s="7"/>
      <c r="V5439" s="7"/>
      <c r="W5439" s="7"/>
      <c r="X5439" s="7"/>
      <c r="Y5439" s="7"/>
      <c r="Z5439" s="7"/>
    </row>
    <row r="5440" spans="1:26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7"/>
      <c r="R5440" s="7"/>
      <c r="S5440" s="7"/>
      <c r="T5440" s="7"/>
      <c r="U5440" s="7"/>
      <c r="V5440" s="7"/>
      <c r="W5440" s="7"/>
      <c r="X5440" s="7"/>
      <c r="Y5440" s="7"/>
      <c r="Z5440" s="7"/>
    </row>
    <row r="5441" spans="1:26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7"/>
      <c r="R5441" s="7"/>
      <c r="S5441" s="7"/>
      <c r="T5441" s="7"/>
      <c r="U5441" s="7"/>
      <c r="V5441" s="7"/>
      <c r="W5441" s="7"/>
      <c r="X5441" s="7"/>
      <c r="Y5441" s="7"/>
      <c r="Z5441" s="7"/>
    </row>
    <row r="5442" spans="1:26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7"/>
      <c r="R5442" s="7"/>
      <c r="S5442" s="7"/>
      <c r="T5442" s="7"/>
      <c r="U5442" s="7"/>
      <c r="V5442" s="7"/>
      <c r="W5442" s="7"/>
      <c r="X5442" s="7"/>
      <c r="Y5442" s="7"/>
      <c r="Z5442" s="7"/>
    </row>
    <row r="5443" spans="1:26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7"/>
      <c r="R5443" s="7"/>
      <c r="S5443" s="7"/>
      <c r="T5443" s="7"/>
      <c r="U5443" s="7"/>
      <c r="V5443" s="7"/>
      <c r="W5443" s="7"/>
      <c r="X5443" s="7"/>
      <c r="Y5443" s="7"/>
      <c r="Z5443" s="7"/>
    </row>
    <row r="5444" spans="1:26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7"/>
      <c r="R5444" s="7"/>
      <c r="S5444" s="7"/>
      <c r="T5444" s="7"/>
      <c r="U5444" s="7"/>
      <c r="V5444" s="7"/>
      <c r="W5444" s="7"/>
      <c r="X5444" s="7"/>
      <c r="Y5444" s="7"/>
      <c r="Z5444" s="7"/>
    </row>
    <row r="5445" spans="1:26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7"/>
      <c r="R5445" s="7"/>
      <c r="S5445" s="7"/>
      <c r="T5445" s="7"/>
      <c r="U5445" s="7"/>
      <c r="V5445" s="7"/>
      <c r="W5445" s="7"/>
      <c r="X5445" s="7"/>
      <c r="Y5445" s="7"/>
      <c r="Z5445" s="7"/>
    </row>
    <row r="5446" spans="1:26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7"/>
      <c r="R5446" s="7"/>
      <c r="S5446" s="7"/>
      <c r="T5446" s="7"/>
      <c r="U5446" s="7"/>
      <c r="V5446" s="7"/>
      <c r="W5446" s="7"/>
      <c r="X5446" s="7"/>
      <c r="Y5446" s="7"/>
      <c r="Z5446" s="7"/>
    </row>
    <row r="5447" spans="1:26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7"/>
      <c r="R5447" s="7"/>
      <c r="S5447" s="7"/>
      <c r="T5447" s="7"/>
      <c r="U5447" s="7"/>
      <c r="V5447" s="7"/>
      <c r="W5447" s="7"/>
      <c r="X5447" s="7"/>
      <c r="Y5447" s="7"/>
      <c r="Z5447" s="7"/>
    </row>
    <row r="5448" spans="1:26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7"/>
      <c r="R5448" s="7"/>
      <c r="S5448" s="7"/>
      <c r="T5448" s="7"/>
      <c r="U5448" s="7"/>
      <c r="V5448" s="7"/>
      <c r="W5448" s="7"/>
      <c r="X5448" s="7"/>
      <c r="Y5448" s="7"/>
      <c r="Z5448" s="7"/>
    </row>
    <row r="5449" spans="1:26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7"/>
      <c r="R5449" s="7"/>
      <c r="S5449" s="7"/>
      <c r="T5449" s="7"/>
      <c r="U5449" s="7"/>
      <c r="V5449" s="7"/>
      <c r="W5449" s="7"/>
      <c r="X5449" s="7"/>
      <c r="Y5449" s="7"/>
      <c r="Z5449" s="7"/>
    </row>
    <row r="5450" spans="1:26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7"/>
      <c r="R5450" s="7"/>
      <c r="S5450" s="7"/>
      <c r="T5450" s="7"/>
      <c r="U5450" s="7"/>
      <c r="V5450" s="7"/>
      <c r="W5450" s="7"/>
      <c r="X5450" s="7"/>
      <c r="Y5450" s="7"/>
      <c r="Z5450" s="7"/>
    </row>
    <row r="5451" spans="1:26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7"/>
      <c r="R5451" s="7"/>
      <c r="S5451" s="7"/>
      <c r="T5451" s="7"/>
      <c r="U5451" s="7"/>
      <c r="V5451" s="7"/>
      <c r="W5451" s="7"/>
      <c r="X5451" s="7"/>
      <c r="Y5451" s="7"/>
      <c r="Z5451" s="7"/>
    </row>
    <row r="5452" spans="1:26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7"/>
      <c r="R5452" s="7"/>
      <c r="S5452" s="7"/>
      <c r="T5452" s="7"/>
      <c r="U5452" s="7"/>
      <c r="V5452" s="7"/>
      <c r="W5452" s="7"/>
      <c r="X5452" s="7"/>
      <c r="Y5452" s="7"/>
      <c r="Z5452" s="7"/>
    </row>
    <row r="5453" spans="1:26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7"/>
      <c r="R5453" s="7"/>
      <c r="S5453" s="7"/>
      <c r="T5453" s="7"/>
      <c r="U5453" s="7"/>
      <c r="V5453" s="7"/>
      <c r="W5453" s="7"/>
      <c r="X5453" s="7"/>
      <c r="Y5453" s="7"/>
      <c r="Z5453" s="7"/>
    </row>
    <row r="5454" spans="1:26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7"/>
      <c r="R5454" s="7"/>
      <c r="S5454" s="7"/>
      <c r="T5454" s="7"/>
      <c r="U5454" s="7"/>
      <c r="V5454" s="7"/>
      <c r="W5454" s="7"/>
      <c r="X5454" s="7"/>
      <c r="Y5454" s="7"/>
      <c r="Z5454" s="7"/>
    </row>
    <row r="5455" spans="1:26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7"/>
      <c r="R5455" s="7"/>
      <c r="S5455" s="7"/>
      <c r="T5455" s="7"/>
      <c r="U5455" s="7"/>
      <c r="V5455" s="7"/>
      <c r="W5455" s="7"/>
      <c r="X5455" s="7"/>
      <c r="Y5455" s="7"/>
      <c r="Z5455" s="7"/>
    </row>
    <row r="5456" spans="1:26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7"/>
      <c r="R5456" s="7"/>
      <c r="S5456" s="7"/>
      <c r="T5456" s="7"/>
      <c r="U5456" s="7"/>
      <c r="V5456" s="7"/>
      <c r="W5456" s="7"/>
      <c r="X5456" s="7"/>
      <c r="Y5456" s="7"/>
      <c r="Z5456" s="7"/>
    </row>
    <row r="5457" spans="1:26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7"/>
      <c r="R5457" s="7"/>
      <c r="S5457" s="7"/>
      <c r="T5457" s="7"/>
      <c r="U5457" s="7"/>
      <c r="V5457" s="7"/>
      <c r="W5457" s="7"/>
      <c r="X5457" s="7"/>
      <c r="Y5457" s="7"/>
      <c r="Z5457" s="7"/>
    </row>
    <row r="5458" spans="1:26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7"/>
      <c r="R5458" s="7"/>
      <c r="S5458" s="7"/>
      <c r="T5458" s="7"/>
      <c r="U5458" s="7"/>
      <c r="V5458" s="7"/>
      <c r="W5458" s="7"/>
      <c r="X5458" s="7"/>
      <c r="Y5458" s="7"/>
      <c r="Z5458" s="7"/>
    </row>
    <row r="5459" spans="1:26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7"/>
      <c r="R5459" s="7"/>
      <c r="S5459" s="7"/>
      <c r="T5459" s="7"/>
      <c r="U5459" s="7"/>
      <c r="V5459" s="7"/>
      <c r="W5459" s="7"/>
      <c r="X5459" s="7"/>
      <c r="Y5459" s="7"/>
      <c r="Z5459" s="7"/>
    </row>
    <row r="5460" spans="1:26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7"/>
      <c r="R5460" s="7"/>
      <c r="S5460" s="7"/>
      <c r="T5460" s="7"/>
      <c r="U5460" s="7"/>
      <c r="V5460" s="7"/>
      <c r="W5460" s="7"/>
      <c r="X5460" s="7"/>
      <c r="Y5460" s="7"/>
      <c r="Z5460" s="7"/>
    </row>
    <row r="5461" spans="1:26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7"/>
      <c r="R5461" s="7"/>
      <c r="S5461" s="7"/>
      <c r="T5461" s="7"/>
      <c r="U5461" s="7"/>
      <c r="V5461" s="7"/>
      <c r="W5461" s="7"/>
      <c r="X5461" s="7"/>
      <c r="Y5461" s="7"/>
      <c r="Z5461" s="7"/>
    </row>
    <row r="5462" spans="1:26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7"/>
      <c r="R5462" s="7"/>
      <c r="S5462" s="7"/>
      <c r="T5462" s="7"/>
      <c r="U5462" s="7"/>
      <c r="V5462" s="7"/>
      <c r="W5462" s="7"/>
      <c r="X5462" s="7"/>
      <c r="Y5462" s="7"/>
      <c r="Z5462" s="7"/>
    </row>
    <row r="5463" spans="1:26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7"/>
      <c r="R5463" s="7"/>
      <c r="S5463" s="7"/>
      <c r="T5463" s="7"/>
      <c r="U5463" s="7"/>
      <c r="V5463" s="7"/>
      <c r="W5463" s="7"/>
      <c r="X5463" s="7"/>
      <c r="Y5463" s="7"/>
      <c r="Z5463" s="7"/>
    </row>
    <row r="5464" spans="1:26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7"/>
      <c r="R5464" s="7"/>
      <c r="S5464" s="7"/>
      <c r="T5464" s="7"/>
      <c r="U5464" s="7"/>
      <c r="V5464" s="7"/>
      <c r="W5464" s="7"/>
      <c r="X5464" s="7"/>
      <c r="Y5464" s="7"/>
      <c r="Z5464" s="7"/>
    </row>
    <row r="5465" spans="1:26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7"/>
      <c r="R5465" s="7"/>
      <c r="S5465" s="7"/>
      <c r="T5465" s="7"/>
      <c r="U5465" s="7"/>
      <c r="V5465" s="7"/>
      <c r="W5465" s="7"/>
      <c r="X5465" s="7"/>
      <c r="Y5465" s="7"/>
      <c r="Z5465" s="7"/>
    </row>
    <row r="5466" spans="1:26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7"/>
      <c r="R5466" s="7"/>
      <c r="S5466" s="7"/>
      <c r="T5466" s="7"/>
      <c r="U5466" s="7"/>
      <c r="V5466" s="7"/>
      <c r="W5466" s="7"/>
      <c r="X5466" s="7"/>
      <c r="Y5466" s="7"/>
      <c r="Z5466" s="7"/>
    </row>
    <row r="5467" spans="1:26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7"/>
      <c r="R5467" s="7"/>
      <c r="S5467" s="7"/>
      <c r="T5467" s="7"/>
      <c r="U5467" s="7"/>
      <c r="V5467" s="7"/>
      <c r="W5467" s="7"/>
      <c r="X5467" s="7"/>
      <c r="Y5467" s="7"/>
      <c r="Z5467" s="7"/>
    </row>
    <row r="5468" spans="1:26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7"/>
      <c r="R5468" s="7"/>
      <c r="S5468" s="7"/>
      <c r="T5468" s="7"/>
      <c r="U5468" s="7"/>
      <c r="V5468" s="7"/>
      <c r="W5468" s="7"/>
      <c r="X5468" s="7"/>
      <c r="Y5468" s="7"/>
      <c r="Z5468" s="7"/>
    </row>
    <row r="5469" spans="1:26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7"/>
      <c r="R5469" s="7"/>
      <c r="S5469" s="7"/>
      <c r="T5469" s="7"/>
      <c r="U5469" s="7"/>
      <c r="V5469" s="7"/>
      <c r="W5469" s="7"/>
      <c r="X5469" s="7"/>
      <c r="Y5469" s="7"/>
      <c r="Z5469" s="7"/>
    </row>
    <row r="5470" spans="1:26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7"/>
      <c r="R5470" s="7"/>
      <c r="S5470" s="7"/>
      <c r="T5470" s="7"/>
      <c r="U5470" s="7"/>
      <c r="V5470" s="7"/>
      <c r="W5470" s="7"/>
      <c r="X5470" s="7"/>
      <c r="Y5470" s="7"/>
      <c r="Z5470" s="7"/>
    </row>
    <row r="5471" spans="1:26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7"/>
      <c r="R5471" s="7"/>
      <c r="S5471" s="7"/>
      <c r="T5471" s="7"/>
      <c r="U5471" s="7"/>
      <c r="V5471" s="7"/>
      <c r="W5471" s="7"/>
      <c r="X5471" s="7"/>
      <c r="Y5471" s="7"/>
      <c r="Z5471" s="7"/>
    </row>
    <row r="5472" spans="1:26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7"/>
      <c r="R5472" s="7"/>
      <c r="S5472" s="7"/>
      <c r="T5472" s="7"/>
      <c r="U5472" s="7"/>
      <c r="V5472" s="7"/>
      <c r="W5472" s="7"/>
      <c r="X5472" s="7"/>
      <c r="Y5472" s="7"/>
      <c r="Z5472" s="7"/>
    </row>
    <row r="5473" spans="1:26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7"/>
      <c r="R5473" s="7"/>
      <c r="S5473" s="7"/>
      <c r="T5473" s="7"/>
      <c r="U5473" s="7"/>
      <c r="V5473" s="7"/>
      <c r="W5473" s="7"/>
      <c r="X5473" s="7"/>
      <c r="Y5473" s="7"/>
      <c r="Z5473" s="7"/>
    </row>
    <row r="5474" spans="1:26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/>
      <c r="P5474" s="7"/>
      <c r="Q5474" s="7"/>
      <c r="R5474" s="7"/>
      <c r="S5474" s="7"/>
      <c r="T5474" s="7"/>
      <c r="U5474" s="7"/>
      <c r="V5474" s="7"/>
      <c r="W5474" s="7"/>
      <c r="X5474" s="7"/>
      <c r="Y5474" s="7"/>
      <c r="Z5474" s="7"/>
    </row>
    <row r="5475" spans="1:26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7"/>
      <c r="R5475" s="7"/>
      <c r="S5475" s="7"/>
      <c r="T5475" s="7"/>
      <c r="U5475" s="7"/>
      <c r="V5475" s="7"/>
      <c r="W5475" s="7"/>
      <c r="X5475" s="7"/>
      <c r="Y5475" s="7"/>
      <c r="Z5475" s="7"/>
    </row>
    <row r="5476" spans="1:26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7"/>
      <c r="R5476" s="7"/>
      <c r="S5476" s="7"/>
      <c r="T5476" s="7"/>
      <c r="U5476" s="7"/>
      <c r="V5476" s="7"/>
      <c r="W5476" s="7"/>
      <c r="X5476" s="7"/>
      <c r="Y5476" s="7"/>
      <c r="Z5476" s="7"/>
    </row>
    <row r="5477" spans="1:26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  <c r="R5477" s="7"/>
      <c r="S5477" s="7"/>
      <c r="T5477" s="7"/>
      <c r="U5477" s="7"/>
      <c r="V5477" s="7"/>
      <c r="W5477" s="7"/>
      <c r="X5477" s="7"/>
      <c r="Y5477" s="7"/>
      <c r="Z5477" s="7"/>
    </row>
    <row r="5478" spans="1:26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  <c r="R5478" s="7"/>
      <c r="S5478" s="7"/>
      <c r="T5478" s="7"/>
      <c r="U5478" s="7"/>
      <c r="V5478" s="7"/>
      <c r="W5478" s="7"/>
      <c r="X5478" s="7"/>
      <c r="Y5478" s="7"/>
      <c r="Z5478" s="7"/>
    </row>
    <row r="5479" spans="1:26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  <c r="R5479" s="7"/>
      <c r="S5479" s="7"/>
      <c r="T5479" s="7"/>
      <c r="U5479" s="7"/>
      <c r="V5479" s="7"/>
      <c r="W5479" s="7"/>
      <c r="X5479" s="7"/>
      <c r="Y5479" s="7"/>
      <c r="Z5479" s="7"/>
    </row>
    <row r="5480" spans="1:26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  <c r="R5480" s="7"/>
      <c r="S5480" s="7"/>
      <c r="T5480" s="7"/>
      <c r="U5480" s="7"/>
      <c r="V5480" s="7"/>
      <c r="W5480" s="7"/>
      <c r="X5480" s="7"/>
      <c r="Y5480" s="7"/>
      <c r="Z5480" s="7"/>
    </row>
    <row r="5481" spans="1:26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7"/>
      <c r="R5481" s="7"/>
      <c r="S5481" s="7"/>
      <c r="T5481" s="7"/>
      <c r="U5481" s="7"/>
      <c r="V5481" s="7"/>
      <c r="W5481" s="7"/>
      <c r="X5481" s="7"/>
      <c r="Y5481" s="7"/>
      <c r="Z5481" s="7"/>
    </row>
    <row r="5482" spans="1:26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7"/>
      <c r="R5482" s="7"/>
      <c r="S5482" s="7"/>
      <c r="T5482" s="7"/>
      <c r="U5482" s="7"/>
      <c r="V5482" s="7"/>
      <c r="W5482" s="7"/>
      <c r="X5482" s="7"/>
      <c r="Y5482" s="7"/>
      <c r="Z5482" s="7"/>
    </row>
    <row r="5483" spans="1:26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7"/>
      <c r="R5483" s="7"/>
      <c r="S5483" s="7"/>
      <c r="T5483" s="7"/>
      <c r="U5483" s="7"/>
      <c r="V5483" s="7"/>
      <c r="W5483" s="7"/>
      <c r="X5483" s="7"/>
      <c r="Y5483" s="7"/>
      <c r="Z5483" s="7"/>
    </row>
    <row r="5484" spans="1:26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7"/>
      <c r="R5484" s="7"/>
      <c r="S5484" s="7"/>
      <c r="T5484" s="7"/>
      <c r="U5484" s="7"/>
      <c r="V5484" s="7"/>
      <c r="W5484" s="7"/>
      <c r="X5484" s="7"/>
      <c r="Y5484" s="7"/>
      <c r="Z5484" s="7"/>
    </row>
    <row r="5485" spans="1:26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/>
      <c r="P5485" s="7"/>
      <c r="Q5485" s="7"/>
      <c r="R5485" s="7"/>
      <c r="S5485" s="7"/>
      <c r="T5485" s="7"/>
      <c r="U5485" s="7"/>
      <c r="V5485" s="7"/>
      <c r="W5485" s="7"/>
      <c r="X5485" s="7"/>
      <c r="Y5485" s="7"/>
      <c r="Z5485" s="7"/>
    </row>
    <row r="5486" spans="1:26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7"/>
      <c r="R5486" s="7"/>
      <c r="S5486" s="7"/>
      <c r="T5486" s="7"/>
      <c r="U5486" s="7"/>
      <c r="V5486" s="7"/>
      <c r="W5486" s="7"/>
      <c r="X5486" s="7"/>
      <c r="Y5486" s="7"/>
      <c r="Z5486" s="7"/>
    </row>
    <row r="5487" spans="1:26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7"/>
      <c r="P5487" s="7"/>
      <c r="Q5487" s="7"/>
      <c r="R5487" s="7"/>
      <c r="S5487" s="7"/>
      <c r="T5487" s="7"/>
      <c r="U5487" s="7"/>
      <c r="V5487" s="7"/>
      <c r="W5487" s="7"/>
      <c r="X5487" s="7"/>
      <c r="Y5487" s="7"/>
      <c r="Z5487" s="7"/>
    </row>
    <row r="5488" spans="1:26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7"/>
      <c r="R5488" s="7"/>
      <c r="S5488" s="7"/>
      <c r="T5488" s="7"/>
      <c r="U5488" s="7"/>
      <c r="V5488" s="7"/>
      <c r="W5488" s="7"/>
      <c r="X5488" s="7"/>
      <c r="Y5488" s="7"/>
      <c r="Z5488" s="7"/>
    </row>
    <row r="5489" spans="1:26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7"/>
      <c r="R5489" s="7"/>
      <c r="S5489" s="7"/>
      <c r="T5489" s="7"/>
      <c r="U5489" s="7"/>
      <c r="V5489" s="7"/>
      <c r="W5489" s="7"/>
      <c r="X5489" s="7"/>
      <c r="Y5489" s="7"/>
      <c r="Z5489" s="7"/>
    </row>
    <row r="5490" spans="1:26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7"/>
      <c r="R5490" s="7"/>
      <c r="S5490" s="7"/>
      <c r="T5490" s="7"/>
      <c r="U5490" s="7"/>
      <c r="V5490" s="7"/>
      <c r="W5490" s="7"/>
      <c r="X5490" s="7"/>
      <c r="Y5490" s="7"/>
      <c r="Z5490" s="7"/>
    </row>
    <row r="5491" spans="1:26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7"/>
      <c r="R5491" s="7"/>
      <c r="S5491" s="7"/>
      <c r="T5491" s="7"/>
      <c r="U5491" s="7"/>
      <c r="V5491" s="7"/>
      <c r="W5491" s="7"/>
      <c r="X5491" s="7"/>
      <c r="Y5491" s="7"/>
      <c r="Z5491" s="7"/>
    </row>
    <row r="5492" spans="1:26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7"/>
      <c r="R5492" s="7"/>
      <c r="S5492" s="7"/>
      <c r="T5492" s="7"/>
      <c r="U5492" s="7"/>
      <c r="V5492" s="7"/>
      <c r="W5492" s="7"/>
      <c r="X5492" s="7"/>
      <c r="Y5492" s="7"/>
      <c r="Z5492" s="7"/>
    </row>
    <row r="5493" spans="1:26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7"/>
      <c r="R5493" s="7"/>
      <c r="S5493" s="7"/>
      <c r="T5493" s="7"/>
      <c r="U5493" s="7"/>
      <c r="V5493" s="7"/>
      <c r="W5493" s="7"/>
      <c r="X5493" s="7"/>
      <c r="Y5493" s="7"/>
      <c r="Z5493" s="7"/>
    </row>
    <row r="5494" spans="1:26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7"/>
      <c r="R5494" s="7"/>
      <c r="S5494" s="7"/>
      <c r="T5494" s="7"/>
      <c r="U5494" s="7"/>
      <c r="V5494" s="7"/>
      <c r="W5494" s="7"/>
      <c r="X5494" s="7"/>
      <c r="Y5494" s="7"/>
      <c r="Z5494" s="7"/>
    </row>
    <row r="5495" spans="1:26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7"/>
      <c r="R5495" s="7"/>
      <c r="S5495" s="7"/>
      <c r="T5495" s="7"/>
      <c r="U5495" s="7"/>
      <c r="V5495" s="7"/>
      <c r="W5495" s="7"/>
      <c r="X5495" s="7"/>
      <c r="Y5495" s="7"/>
      <c r="Z5495" s="7"/>
    </row>
    <row r="5496" spans="1:26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7"/>
      <c r="R5496" s="7"/>
      <c r="S5496" s="7"/>
      <c r="T5496" s="7"/>
      <c r="U5496" s="7"/>
      <c r="V5496" s="7"/>
      <c r="W5496" s="7"/>
      <c r="X5496" s="7"/>
      <c r="Y5496" s="7"/>
      <c r="Z5496" s="7"/>
    </row>
    <row r="5497" spans="1:26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7"/>
      <c r="R5497" s="7"/>
      <c r="S5497" s="7"/>
      <c r="T5497" s="7"/>
      <c r="U5497" s="7"/>
      <c r="V5497" s="7"/>
      <c r="W5497" s="7"/>
      <c r="X5497" s="7"/>
      <c r="Y5497" s="7"/>
      <c r="Z5497" s="7"/>
    </row>
    <row r="5498" spans="1:26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7"/>
      <c r="R5498" s="7"/>
      <c r="S5498" s="7"/>
      <c r="T5498" s="7"/>
      <c r="U5498" s="7"/>
      <c r="V5498" s="7"/>
      <c r="W5498" s="7"/>
      <c r="X5498" s="7"/>
      <c r="Y5498" s="7"/>
      <c r="Z5498" s="7"/>
    </row>
    <row r="5499" spans="1:26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7"/>
      <c r="R5499" s="7"/>
      <c r="S5499" s="7"/>
      <c r="T5499" s="7"/>
      <c r="U5499" s="7"/>
      <c r="V5499" s="7"/>
      <c r="W5499" s="7"/>
      <c r="X5499" s="7"/>
      <c r="Y5499" s="7"/>
      <c r="Z5499" s="7"/>
    </row>
    <row r="5500" spans="1:26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7"/>
      <c r="R5500" s="7"/>
      <c r="S5500" s="7"/>
      <c r="T5500" s="7"/>
      <c r="U5500" s="7"/>
      <c r="V5500" s="7"/>
      <c r="W5500" s="7"/>
      <c r="X5500" s="7"/>
      <c r="Y5500" s="7"/>
      <c r="Z5500" s="7"/>
    </row>
    <row r="5501" spans="1:26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/>
      <c r="Q5501" s="7"/>
      <c r="R5501" s="7"/>
      <c r="S5501" s="7"/>
      <c r="T5501" s="7"/>
      <c r="U5501" s="7"/>
      <c r="V5501" s="7"/>
      <c r="W5501" s="7"/>
      <c r="X5501" s="7"/>
      <c r="Y5501" s="7"/>
      <c r="Z5501" s="7"/>
    </row>
    <row r="5502" spans="1:26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7"/>
      <c r="R5502" s="7"/>
      <c r="S5502" s="7"/>
      <c r="T5502" s="7"/>
      <c r="U5502" s="7"/>
      <c r="V5502" s="7"/>
      <c r="W5502" s="7"/>
      <c r="X5502" s="7"/>
      <c r="Y5502" s="7"/>
      <c r="Z5502" s="7"/>
    </row>
    <row r="5503" spans="1:26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7"/>
      <c r="R5503" s="7"/>
      <c r="S5503" s="7"/>
      <c r="T5503" s="7"/>
      <c r="U5503" s="7"/>
      <c r="V5503" s="7"/>
      <c r="W5503" s="7"/>
      <c r="X5503" s="7"/>
      <c r="Y5503" s="7"/>
      <c r="Z5503" s="7"/>
    </row>
    <row r="5504" spans="1:26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7"/>
      <c r="R5504" s="7"/>
      <c r="S5504" s="7"/>
      <c r="T5504" s="7"/>
      <c r="U5504" s="7"/>
      <c r="V5504" s="7"/>
      <c r="W5504" s="7"/>
      <c r="X5504" s="7"/>
      <c r="Y5504" s="7"/>
      <c r="Z5504" s="7"/>
    </row>
    <row r="5505" spans="1:26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7"/>
      <c r="R5505" s="7"/>
      <c r="S5505" s="7"/>
      <c r="T5505" s="7"/>
      <c r="U5505" s="7"/>
      <c r="V5505" s="7"/>
      <c r="W5505" s="7"/>
      <c r="X5505" s="7"/>
      <c r="Y5505" s="7"/>
      <c r="Z5505" s="7"/>
    </row>
    <row r="5506" spans="1:26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7"/>
      <c r="R5506" s="7"/>
      <c r="S5506" s="7"/>
      <c r="T5506" s="7"/>
      <c r="U5506" s="7"/>
      <c r="V5506" s="7"/>
      <c r="W5506" s="7"/>
      <c r="X5506" s="7"/>
      <c r="Y5506" s="7"/>
      <c r="Z5506" s="7"/>
    </row>
    <row r="5507" spans="1:26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7"/>
      <c r="P5507" s="7"/>
      <c r="Q5507" s="7"/>
      <c r="R5507" s="7"/>
      <c r="S5507" s="7"/>
      <c r="T5507" s="7"/>
      <c r="U5507" s="7"/>
      <c r="V5507" s="7"/>
      <c r="W5507" s="7"/>
      <c r="X5507" s="7"/>
      <c r="Y5507" s="7"/>
      <c r="Z5507" s="7"/>
    </row>
    <row r="5508" spans="1:26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7"/>
      <c r="R5508" s="7"/>
      <c r="S5508" s="7"/>
      <c r="T5508" s="7"/>
      <c r="U5508" s="7"/>
      <c r="V5508" s="7"/>
      <c r="W5508" s="7"/>
      <c r="X5508" s="7"/>
      <c r="Y5508" s="7"/>
      <c r="Z5508" s="7"/>
    </row>
    <row r="5509" spans="1:26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/>
      <c r="Q5509" s="7"/>
      <c r="R5509" s="7"/>
      <c r="S5509" s="7"/>
      <c r="T5509" s="7"/>
      <c r="U5509" s="7"/>
      <c r="V5509" s="7"/>
      <c r="W5509" s="7"/>
      <c r="X5509" s="7"/>
      <c r="Y5509" s="7"/>
      <c r="Z5509" s="7"/>
    </row>
    <row r="5510" spans="1:26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/>
      <c r="Q5510" s="7"/>
      <c r="R5510" s="7"/>
      <c r="S5510" s="7"/>
      <c r="T5510" s="7"/>
      <c r="U5510" s="7"/>
      <c r="V5510" s="7"/>
      <c r="W5510" s="7"/>
      <c r="X5510" s="7"/>
      <c r="Y5510" s="7"/>
      <c r="Z5510" s="7"/>
    </row>
    <row r="5511" spans="1:26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7"/>
      <c r="R5511" s="7"/>
      <c r="S5511" s="7"/>
      <c r="T5511" s="7"/>
      <c r="U5511" s="7"/>
      <c r="V5511" s="7"/>
      <c r="W5511" s="7"/>
      <c r="X5511" s="7"/>
      <c r="Y5511" s="7"/>
      <c r="Z5511" s="7"/>
    </row>
    <row r="5512" spans="1:26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7"/>
      <c r="P5512" s="7"/>
      <c r="Q5512" s="7"/>
      <c r="R5512" s="7"/>
      <c r="S5512" s="7"/>
      <c r="T5512" s="7"/>
      <c r="U5512" s="7"/>
      <c r="V5512" s="7"/>
      <c r="W5512" s="7"/>
      <c r="X5512" s="7"/>
      <c r="Y5512" s="7"/>
      <c r="Z5512" s="7"/>
    </row>
    <row r="5513" spans="1:26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7"/>
      <c r="R5513" s="7"/>
      <c r="S5513" s="7"/>
      <c r="T5513" s="7"/>
      <c r="U5513" s="7"/>
      <c r="V5513" s="7"/>
      <c r="W5513" s="7"/>
      <c r="X5513" s="7"/>
      <c r="Y5513" s="7"/>
      <c r="Z5513" s="7"/>
    </row>
    <row r="5514" spans="1:26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7"/>
      <c r="R5514" s="7"/>
      <c r="S5514" s="7"/>
      <c r="T5514" s="7"/>
      <c r="U5514" s="7"/>
      <c r="V5514" s="7"/>
      <c r="W5514" s="7"/>
      <c r="X5514" s="7"/>
      <c r="Y5514" s="7"/>
      <c r="Z5514" s="7"/>
    </row>
    <row r="5515" spans="1:26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7"/>
      <c r="P5515" s="7"/>
      <c r="Q5515" s="7"/>
      <c r="R5515" s="7"/>
      <c r="S5515" s="7"/>
      <c r="T5515" s="7"/>
      <c r="U5515" s="7"/>
      <c r="V5515" s="7"/>
      <c r="W5515" s="7"/>
      <c r="X5515" s="7"/>
      <c r="Y5515" s="7"/>
      <c r="Z5515" s="7"/>
    </row>
    <row r="5516" spans="1:26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7"/>
      <c r="R5516" s="7"/>
      <c r="S5516" s="7"/>
      <c r="T5516" s="7"/>
      <c r="U5516" s="7"/>
      <c r="V5516" s="7"/>
      <c r="W5516" s="7"/>
      <c r="X5516" s="7"/>
      <c r="Y5516" s="7"/>
      <c r="Z5516" s="7"/>
    </row>
    <row r="5517" spans="1:26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7"/>
      <c r="R5517" s="7"/>
      <c r="S5517" s="7"/>
      <c r="T5517" s="7"/>
      <c r="U5517" s="7"/>
      <c r="V5517" s="7"/>
      <c r="W5517" s="7"/>
      <c r="X5517" s="7"/>
      <c r="Y5517" s="7"/>
      <c r="Z5517" s="7"/>
    </row>
    <row r="5518" spans="1:26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7"/>
      <c r="R5518" s="7"/>
      <c r="S5518" s="7"/>
      <c r="T5518" s="7"/>
      <c r="U5518" s="7"/>
      <c r="V5518" s="7"/>
      <c r="W5518" s="7"/>
      <c r="X5518" s="7"/>
      <c r="Y5518" s="7"/>
      <c r="Z5518" s="7"/>
    </row>
    <row r="5519" spans="1:26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7"/>
      <c r="R5519" s="7"/>
      <c r="S5519" s="7"/>
      <c r="T5519" s="7"/>
      <c r="U5519" s="7"/>
      <c r="V5519" s="7"/>
      <c r="W5519" s="7"/>
      <c r="X5519" s="7"/>
      <c r="Y5519" s="7"/>
      <c r="Z5519" s="7"/>
    </row>
    <row r="5520" spans="1:26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7"/>
      <c r="R5520" s="7"/>
      <c r="S5520" s="7"/>
      <c r="T5520" s="7"/>
      <c r="U5520" s="7"/>
      <c r="V5520" s="7"/>
      <c r="W5520" s="7"/>
      <c r="X5520" s="7"/>
      <c r="Y5520" s="7"/>
      <c r="Z5520" s="7"/>
    </row>
    <row r="5521" spans="1:26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7"/>
      <c r="R5521" s="7"/>
      <c r="S5521" s="7"/>
      <c r="T5521" s="7"/>
      <c r="U5521" s="7"/>
      <c r="V5521" s="7"/>
      <c r="W5521" s="7"/>
      <c r="X5521" s="7"/>
      <c r="Y5521" s="7"/>
      <c r="Z5521" s="7"/>
    </row>
    <row r="5522" spans="1:26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7"/>
      <c r="R5522" s="7"/>
      <c r="S5522" s="7"/>
      <c r="T5522" s="7"/>
      <c r="U5522" s="7"/>
      <c r="V5522" s="7"/>
      <c r="W5522" s="7"/>
      <c r="X5522" s="7"/>
      <c r="Y5522" s="7"/>
      <c r="Z5522" s="7"/>
    </row>
    <row r="5523" spans="1:26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7"/>
      <c r="R5523" s="7"/>
      <c r="S5523" s="7"/>
      <c r="T5523" s="7"/>
      <c r="U5523" s="7"/>
      <c r="V5523" s="7"/>
      <c r="W5523" s="7"/>
      <c r="X5523" s="7"/>
      <c r="Y5523" s="7"/>
      <c r="Z5523" s="7"/>
    </row>
    <row r="5524" spans="1:26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7"/>
      <c r="R5524" s="7"/>
      <c r="S5524" s="7"/>
      <c r="T5524" s="7"/>
      <c r="U5524" s="7"/>
      <c r="V5524" s="7"/>
      <c r="W5524" s="7"/>
      <c r="X5524" s="7"/>
      <c r="Y5524" s="7"/>
      <c r="Z5524" s="7"/>
    </row>
    <row r="5525" spans="1:26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7"/>
      <c r="P5525" s="7"/>
      <c r="Q5525" s="7"/>
      <c r="R5525" s="7"/>
      <c r="S5525" s="7"/>
      <c r="T5525" s="7"/>
      <c r="U5525" s="7"/>
      <c r="V5525" s="7"/>
      <c r="W5525" s="7"/>
      <c r="X5525" s="7"/>
      <c r="Y5525" s="7"/>
      <c r="Z5525" s="7"/>
    </row>
    <row r="5526" spans="1:26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7"/>
      <c r="R5526" s="7"/>
      <c r="S5526" s="7"/>
      <c r="T5526" s="7"/>
      <c r="U5526" s="7"/>
      <c r="V5526" s="7"/>
      <c r="W5526" s="7"/>
      <c r="X5526" s="7"/>
      <c r="Y5526" s="7"/>
      <c r="Z5526" s="7"/>
    </row>
    <row r="5527" spans="1:26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7"/>
      <c r="R5527" s="7"/>
      <c r="S5527" s="7"/>
      <c r="T5527" s="7"/>
      <c r="U5527" s="7"/>
      <c r="V5527" s="7"/>
      <c r="W5527" s="7"/>
      <c r="X5527" s="7"/>
      <c r="Y5527" s="7"/>
      <c r="Z5527" s="7"/>
    </row>
    <row r="5528" spans="1:26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7"/>
      <c r="R5528" s="7"/>
      <c r="S5528" s="7"/>
      <c r="T5528" s="7"/>
      <c r="U5528" s="7"/>
      <c r="V5528" s="7"/>
      <c r="W5528" s="7"/>
      <c r="X5528" s="7"/>
      <c r="Y5528" s="7"/>
      <c r="Z5528" s="7"/>
    </row>
    <row r="5529" spans="1:26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7"/>
      <c r="R5529" s="7"/>
      <c r="S5529" s="7"/>
      <c r="T5529" s="7"/>
      <c r="U5529" s="7"/>
      <c r="V5529" s="7"/>
      <c r="W5529" s="7"/>
      <c r="X5529" s="7"/>
      <c r="Y5529" s="7"/>
      <c r="Z5529" s="7"/>
    </row>
    <row r="5530" spans="1:26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7"/>
      <c r="R5530" s="7"/>
      <c r="S5530" s="7"/>
      <c r="T5530" s="7"/>
      <c r="U5530" s="7"/>
      <c r="V5530" s="7"/>
      <c r="W5530" s="7"/>
      <c r="X5530" s="7"/>
      <c r="Y5530" s="7"/>
      <c r="Z5530" s="7"/>
    </row>
    <row r="5531" spans="1:26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7"/>
      <c r="R5531" s="7"/>
      <c r="S5531" s="7"/>
      <c r="T5531" s="7"/>
      <c r="U5531" s="7"/>
      <c r="V5531" s="7"/>
      <c r="W5531" s="7"/>
      <c r="X5531" s="7"/>
      <c r="Y5531" s="7"/>
      <c r="Z5531" s="7"/>
    </row>
    <row r="5532" spans="1:26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7"/>
      <c r="R5532" s="7"/>
      <c r="S5532" s="7"/>
      <c r="T5532" s="7"/>
      <c r="U5532" s="7"/>
      <c r="V5532" s="7"/>
      <c r="W5532" s="7"/>
      <c r="X5532" s="7"/>
      <c r="Y5532" s="7"/>
      <c r="Z5532" s="7"/>
    </row>
    <row r="5533" spans="1:26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7"/>
      <c r="R5533" s="7"/>
      <c r="S5533" s="7"/>
      <c r="T5533" s="7"/>
      <c r="U5533" s="7"/>
      <c r="V5533" s="7"/>
      <c r="W5533" s="7"/>
      <c r="X5533" s="7"/>
      <c r="Y5533" s="7"/>
      <c r="Z5533" s="7"/>
    </row>
    <row r="5534" spans="1:26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7"/>
      <c r="R5534" s="7"/>
      <c r="S5534" s="7"/>
      <c r="T5534" s="7"/>
      <c r="U5534" s="7"/>
      <c r="V5534" s="7"/>
      <c r="W5534" s="7"/>
      <c r="X5534" s="7"/>
      <c r="Y5534" s="7"/>
      <c r="Z5534" s="7"/>
    </row>
    <row r="5535" spans="1:26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7"/>
      <c r="R5535" s="7"/>
      <c r="S5535" s="7"/>
      <c r="T5535" s="7"/>
      <c r="U5535" s="7"/>
      <c r="V5535" s="7"/>
      <c r="W5535" s="7"/>
      <c r="X5535" s="7"/>
      <c r="Y5535" s="7"/>
      <c r="Z5535" s="7"/>
    </row>
    <row r="5536" spans="1:26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7"/>
      <c r="R5536" s="7"/>
      <c r="S5536" s="7"/>
      <c r="T5536" s="7"/>
      <c r="U5536" s="7"/>
      <c r="V5536" s="7"/>
      <c r="W5536" s="7"/>
      <c r="X5536" s="7"/>
      <c r="Y5536" s="7"/>
      <c r="Z5536" s="7"/>
    </row>
    <row r="5537" spans="1:26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7"/>
      <c r="R5537" s="7"/>
      <c r="S5537" s="7"/>
      <c r="T5537" s="7"/>
      <c r="U5537" s="7"/>
      <c r="V5537" s="7"/>
      <c r="W5537" s="7"/>
      <c r="X5537" s="7"/>
      <c r="Y5537" s="7"/>
      <c r="Z5537" s="7"/>
    </row>
    <row r="5538" spans="1:26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7"/>
      <c r="R5538" s="7"/>
      <c r="S5538" s="7"/>
      <c r="T5538" s="7"/>
      <c r="U5538" s="7"/>
      <c r="V5538" s="7"/>
      <c r="W5538" s="7"/>
      <c r="X5538" s="7"/>
      <c r="Y5538" s="7"/>
      <c r="Z5538" s="7"/>
    </row>
    <row r="5539" spans="1:26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7"/>
      <c r="R5539" s="7"/>
      <c r="S5539" s="7"/>
      <c r="T5539" s="7"/>
      <c r="U5539" s="7"/>
      <c r="V5539" s="7"/>
      <c r="W5539" s="7"/>
      <c r="X5539" s="7"/>
      <c r="Y5539" s="7"/>
      <c r="Z5539" s="7"/>
    </row>
    <row r="5540" spans="1:26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7"/>
      <c r="R5540" s="7"/>
      <c r="S5540" s="7"/>
      <c r="T5540" s="7"/>
      <c r="U5540" s="7"/>
      <c r="V5540" s="7"/>
      <c r="W5540" s="7"/>
      <c r="X5540" s="7"/>
      <c r="Y5540" s="7"/>
      <c r="Z5540" s="7"/>
    </row>
    <row r="5541" spans="1:26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7"/>
      <c r="R5541" s="7"/>
      <c r="S5541" s="7"/>
      <c r="T5541" s="7"/>
      <c r="U5541" s="7"/>
      <c r="V5541" s="7"/>
      <c r="W5541" s="7"/>
      <c r="X5541" s="7"/>
      <c r="Y5541" s="7"/>
      <c r="Z5541" s="7"/>
    </row>
    <row r="5542" spans="1:26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7"/>
      <c r="R5542" s="7"/>
      <c r="S5542" s="7"/>
      <c r="T5542" s="7"/>
      <c r="U5542" s="7"/>
      <c r="V5542" s="7"/>
      <c r="W5542" s="7"/>
      <c r="X5542" s="7"/>
      <c r="Y5542" s="7"/>
      <c r="Z5542" s="7"/>
    </row>
    <row r="5543" spans="1:26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7"/>
      <c r="R5543" s="7"/>
      <c r="S5543" s="7"/>
      <c r="T5543" s="7"/>
      <c r="U5543" s="7"/>
      <c r="V5543" s="7"/>
      <c r="W5543" s="7"/>
      <c r="X5543" s="7"/>
      <c r="Y5543" s="7"/>
      <c r="Z5543" s="7"/>
    </row>
    <row r="5544" spans="1:26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7"/>
      <c r="R5544" s="7"/>
      <c r="S5544" s="7"/>
      <c r="T5544" s="7"/>
      <c r="U5544" s="7"/>
      <c r="V5544" s="7"/>
      <c r="W5544" s="7"/>
      <c r="X5544" s="7"/>
      <c r="Y5544" s="7"/>
      <c r="Z5544" s="7"/>
    </row>
    <row r="5545" spans="1:26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7"/>
      <c r="R5545" s="7"/>
      <c r="S5545" s="7"/>
      <c r="T5545" s="7"/>
      <c r="U5545" s="7"/>
      <c r="V5545" s="7"/>
      <c r="W5545" s="7"/>
      <c r="X5545" s="7"/>
      <c r="Y5545" s="7"/>
      <c r="Z5545" s="7"/>
    </row>
    <row r="5546" spans="1:26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7"/>
      <c r="R5546" s="7"/>
      <c r="S5546" s="7"/>
      <c r="T5546" s="7"/>
      <c r="U5546" s="7"/>
      <c r="V5546" s="7"/>
      <c r="W5546" s="7"/>
      <c r="X5546" s="7"/>
      <c r="Y5546" s="7"/>
      <c r="Z5546" s="7"/>
    </row>
    <row r="5547" spans="1:26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7"/>
      <c r="R5547" s="7"/>
      <c r="S5547" s="7"/>
      <c r="T5547" s="7"/>
      <c r="U5547" s="7"/>
      <c r="V5547" s="7"/>
      <c r="W5547" s="7"/>
      <c r="X5547" s="7"/>
      <c r="Y5547" s="7"/>
      <c r="Z5547" s="7"/>
    </row>
    <row r="5548" spans="1:26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7"/>
      <c r="R5548" s="7"/>
      <c r="S5548" s="7"/>
      <c r="T5548" s="7"/>
      <c r="U5548" s="7"/>
      <c r="V5548" s="7"/>
      <c r="W5548" s="7"/>
      <c r="X5548" s="7"/>
      <c r="Y5548" s="7"/>
      <c r="Z5548" s="7"/>
    </row>
    <row r="5549" spans="1:26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7"/>
      <c r="R5549" s="7"/>
      <c r="S5549" s="7"/>
      <c r="T5549" s="7"/>
      <c r="U5549" s="7"/>
      <c r="V5549" s="7"/>
      <c r="W5549" s="7"/>
      <c r="X5549" s="7"/>
      <c r="Y5549" s="7"/>
      <c r="Z5549" s="7"/>
    </row>
    <row r="5550" spans="1:26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7"/>
      <c r="R5550" s="7"/>
      <c r="S5550" s="7"/>
      <c r="T5550" s="7"/>
      <c r="U5550" s="7"/>
      <c r="V5550" s="7"/>
      <c r="W5550" s="7"/>
      <c r="X5550" s="7"/>
      <c r="Y5550" s="7"/>
      <c r="Z5550" s="7"/>
    </row>
    <row r="5551" spans="1:26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7"/>
      <c r="R5551" s="7"/>
      <c r="S5551" s="7"/>
      <c r="T5551" s="7"/>
      <c r="U5551" s="7"/>
      <c r="V5551" s="7"/>
      <c r="W5551" s="7"/>
      <c r="X5551" s="7"/>
      <c r="Y5551" s="7"/>
      <c r="Z5551" s="7"/>
    </row>
    <row r="5552" spans="1:26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7"/>
      <c r="R5552" s="7"/>
      <c r="S5552" s="7"/>
      <c r="T5552" s="7"/>
      <c r="U5552" s="7"/>
      <c r="V5552" s="7"/>
      <c r="W5552" s="7"/>
      <c r="X5552" s="7"/>
      <c r="Y5552" s="7"/>
      <c r="Z5552" s="7"/>
    </row>
    <row r="5553" spans="1:26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7"/>
      <c r="R5553" s="7"/>
      <c r="S5553" s="7"/>
      <c r="T5553" s="7"/>
      <c r="U5553" s="7"/>
      <c r="V5553" s="7"/>
      <c r="W5553" s="7"/>
      <c r="X5553" s="7"/>
      <c r="Y5553" s="7"/>
      <c r="Z5553" s="7"/>
    </row>
    <row r="5554" spans="1:26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7"/>
      <c r="R5554" s="7"/>
      <c r="S5554" s="7"/>
      <c r="T5554" s="7"/>
      <c r="U5554" s="7"/>
      <c r="V5554" s="7"/>
      <c r="W5554" s="7"/>
      <c r="X5554" s="7"/>
      <c r="Y5554" s="7"/>
      <c r="Z5554" s="7"/>
    </row>
    <row r="5555" spans="1:26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7"/>
      <c r="R5555" s="7"/>
      <c r="S5555" s="7"/>
      <c r="T5555" s="7"/>
      <c r="U5555" s="7"/>
      <c r="V5555" s="7"/>
      <c r="W5555" s="7"/>
      <c r="X5555" s="7"/>
      <c r="Y5555" s="7"/>
      <c r="Z5555" s="7"/>
    </row>
    <row r="5556" spans="1:26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7"/>
      <c r="R5556" s="7"/>
      <c r="S5556" s="7"/>
      <c r="T5556" s="7"/>
      <c r="U5556" s="7"/>
      <c r="V5556" s="7"/>
      <c r="W5556" s="7"/>
      <c r="X5556" s="7"/>
      <c r="Y5556" s="7"/>
      <c r="Z5556" s="7"/>
    </row>
    <row r="5557" spans="1:26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7"/>
      <c r="R5557" s="7"/>
      <c r="S5557" s="7"/>
      <c r="T5557" s="7"/>
      <c r="U5557" s="7"/>
      <c r="V5557" s="7"/>
      <c r="W5557" s="7"/>
      <c r="X5557" s="7"/>
      <c r="Y5557" s="7"/>
      <c r="Z5557" s="7"/>
    </row>
    <row r="5558" spans="1:26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7"/>
      <c r="R5558" s="7"/>
      <c r="S5558" s="7"/>
      <c r="T5558" s="7"/>
      <c r="U5558" s="7"/>
      <c r="V5558" s="7"/>
      <c r="W5558" s="7"/>
      <c r="X5558" s="7"/>
      <c r="Y5558" s="7"/>
      <c r="Z5558" s="7"/>
    </row>
    <row r="5559" spans="1:26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7"/>
      <c r="R5559" s="7"/>
      <c r="S5559" s="7"/>
      <c r="T5559" s="7"/>
      <c r="U5559" s="7"/>
      <c r="V5559" s="7"/>
      <c r="W5559" s="7"/>
      <c r="X5559" s="7"/>
      <c r="Y5559" s="7"/>
      <c r="Z5559" s="7"/>
    </row>
    <row r="5560" spans="1:26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7"/>
      <c r="R5560" s="7"/>
      <c r="S5560" s="7"/>
      <c r="T5560" s="7"/>
      <c r="U5560" s="7"/>
      <c r="V5560" s="7"/>
      <c r="W5560" s="7"/>
      <c r="X5560" s="7"/>
      <c r="Y5560" s="7"/>
      <c r="Z5560" s="7"/>
    </row>
    <row r="5561" spans="1:26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7"/>
      <c r="R5561" s="7"/>
      <c r="S5561" s="7"/>
      <c r="T5561" s="7"/>
      <c r="U5561" s="7"/>
      <c r="V5561" s="7"/>
      <c r="W5561" s="7"/>
      <c r="X5561" s="7"/>
      <c r="Y5561" s="7"/>
      <c r="Z5561" s="7"/>
    </row>
    <row r="5562" spans="1:26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7"/>
      <c r="R5562" s="7"/>
      <c r="S5562" s="7"/>
      <c r="T5562" s="7"/>
      <c r="U5562" s="7"/>
      <c r="V5562" s="7"/>
      <c r="W5562" s="7"/>
      <c r="X5562" s="7"/>
      <c r="Y5562" s="7"/>
      <c r="Z5562" s="7"/>
    </row>
    <row r="5563" spans="1:26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7"/>
      <c r="R5563" s="7"/>
      <c r="S5563" s="7"/>
      <c r="T5563" s="7"/>
      <c r="U5563" s="7"/>
      <c r="V5563" s="7"/>
      <c r="W5563" s="7"/>
      <c r="X5563" s="7"/>
      <c r="Y5563" s="7"/>
      <c r="Z5563" s="7"/>
    </row>
    <row r="5564" spans="1:26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7"/>
      <c r="R5564" s="7"/>
      <c r="S5564" s="7"/>
      <c r="T5564" s="7"/>
      <c r="U5564" s="7"/>
      <c r="V5564" s="7"/>
      <c r="W5564" s="7"/>
      <c r="X5564" s="7"/>
      <c r="Y5564" s="7"/>
      <c r="Z5564" s="7"/>
    </row>
    <row r="5565" spans="1:26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7"/>
      <c r="R5565" s="7"/>
      <c r="S5565" s="7"/>
      <c r="T5565" s="7"/>
      <c r="U5565" s="7"/>
      <c r="V5565" s="7"/>
      <c r="W5565" s="7"/>
      <c r="X5565" s="7"/>
      <c r="Y5565" s="7"/>
      <c r="Z5565" s="7"/>
    </row>
    <row r="5566" spans="1:26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7"/>
      <c r="R5566" s="7"/>
      <c r="S5566" s="7"/>
      <c r="T5566" s="7"/>
      <c r="U5566" s="7"/>
      <c r="V5566" s="7"/>
      <c r="W5566" s="7"/>
      <c r="X5566" s="7"/>
      <c r="Y5566" s="7"/>
      <c r="Z5566" s="7"/>
    </row>
    <row r="5567" spans="1:26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7"/>
      <c r="R5567" s="7"/>
      <c r="S5567" s="7"/>
      <c r="T5567" s="7"/>
      <c r="U5567" s="7"/>
      <c r="V5567" s="7"/>
      <c r="W5567" s="7"/>
      <c r="X5567" s="7"/>
      <c r="Y5567" s="7"/>
      <c r="Z5567" s="7"/>
    </row>
    <row r="5568" spans="1:26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7"/>
      <c r="R5568" s="7"/>
      <c r="S5568" s="7"/>
      <c r="T5568" s="7"/>
      <c r="U5568" s="7"/>
      <c r="V5568" s="7"/>
      <c r="W5568" s="7"/>
      <c r="X5568" s="7"/>
      <c r="Y5568" s="7"/>
      <c r="Z5568" s="7"/>
    </row>
    <row r="5569" spans="1:26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7"/>
      <c r="R5569" s="7"/>
      <c r="S5569" s="7"/>
      <c r="T5569" s="7"/>
      <c r="U5569" s="7"/>
      <c r="V5569" s="7"/>
      <c r="W5569" s="7"/>
      <c r="X5569" s="7"/>
      <c r="Y5569" s="7"/>
      <c r="Z5569" s="7"/>
    </row>
    <row r="5570" spans="1:26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7"/>
      <c r="R5570" s="7"/>
      <c r="S5570" s="7"/>
      <c r="T5570" s="7"/>
      <c r="U5570" s="7"/>
      <c r="V5570" s="7"/>
      <c r="W5570" s="7"/>
      <c r="X5570" s="7"/>
      <c r="Y5570" s="7"/>
      <c r="Z5570" s="7"/>
    </row>
    <row r="5571" spans="1:26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7"/>
      <c r="R5571" s="7"/>
      <c r="S5571" s="7"/>
      <c r="T5571" s="7"/>
      <c r="U5571" s="7"/>
      <c r="V5571" s="7"/>
      <c r="W5571" s="7"/>
      <c r="X5571" s="7"/>
      <c r="Y5571" s="7"/>
      <c r="Z5571" s="7"/>
    </row>
    <row r="5572" spans="1:26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7"/>
      <c r="R5572" s="7"/>
      <c r="S5572" s="7"/>
      <c r="T5572" s="7"/>
      <c r="U5572" s="7"/>
      <c r="V5572" s="7"/>
      <c r="W5572" s="7"/>
      <c r="X5572" s="7"/>
      <c r="Y5572" s="7"/>
      <c r="Z5572" s="7"/>
    </row>
    <row r="5573" spans="1:26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7"/>
      <c r="R5573" s="7"/>
      <c r="S5573" s="7"/>
      <c r="T5573" s="7"/>
      <c r="U5573" s="7"/>
      <c r="V5573" s="7"/>
      <c r="W5573" s="7"/>
      <c r="X5573" s="7"/>
      <c r="Y5573" s="7"/>
      <c r="Z5573" s="7"/>
    </row>
    <row r="5574" spans="1:26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7"/>
      <c r="R5574" s="7"/>
      <c r="S5574" s="7"/>
      <c r="T5574" s="7"/>
      <c r="U5574" s="7"/>
      <c r="V5574" s="7"/>
      <c r="W5574" s="7"/>
      <c r="X5574" s="7"/>
      <c r="Y5574" s="7"/>
      <c r="Z5574" s="7"/>
    </row>
    <row r="5575" spans="1:26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7"/>
      <c r="R5575" s="7"/>
      <c r="S5575" s="7"/>
      <c r="T5575" s="7"/>
      <c r="U5575" s="7"/>
      <c r="V5575" s="7"/>
      <c r="W5575" s="7"/>
      <c r="X5575" s="7"/>
      <c r="Y5575" s="7"/>
      <c r="Z5575" s="7"/>
    </row>
    <row r="5576" spans="1:26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/>
      <c r="Q5576" s="7"/>
      <c r="R5576" s="7"/>
      <c r="S5576" s="7"/>
      <c r="T5576" s="7"/>
      <c r="U5576" s="7"/>
      <c r="V5576" s="7"/>
      <c r="W5576" s="7"/>
      <c r="X5576" s="7"/>
      <c r="Y5576" s="7"/>
      <c r="Z5576" s="7"/>
    </row>
    <row r="5577" spans="1:26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7"/>
      <c r="R5577" s="7"/>
      <c r="S5577" s="7"/>
      <c r="T5577" s="7"/>
      <c r="U5577" s="7"/>
      <c r="V5577" s="7"/>
      <c r="W5577" s="7"/>
      <c r="X5577" s="7"/>
      <c r="Y5577" s="7"/>
      <c r="Z5577" s="7"/>
    </row>
    <row r="5578" spans="1:26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7"/>
      <c r="R5578" s="7"/>
      <c r="S5578" s="7"/>
      <c r="T5578" s="7"/>
      <c r="U5578" s="7"/>
      <c r="V5578" s="7"/>
      <c r="W5578" s="7"/>
      <c r="X5578" s="7"/>
      <c r="Y5578" s="7"/>
      <c r="Z5578" s="7"/>
    </row>
    <row r="5579" spans="1:26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7"/>
      <c r="R5579" s="7"/>
      <c r="S5579" s="7"/>
      <c r="T5579" s="7"/>
      <c r="U5579" s="7"/>
      <c r="V5579" s="7"/>
      <c r="W5579" s="7"/>
      <c r="X5579" s="7"/>
      <c r="Y5579" s="7"/>
      <c r="Z5579" s="7"/>
    </row>
    <row r="5580" spans="1:26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7"/>
      <c r="P5580" s="7"/>
      <c r="Q5580" s="7"/>
      <c r="R5580" s="7"/>
      <c r="S5580" s="7"/>
      <c r="T5580" s="7"/>
      <c r="U5580" s="7"/>
      <c r="V5580" s="7"/>
      <c r="W5580" s="7"/>
      <c r="X5580" s="7"/>
      <c r="Y5580" s="7"/>
      <c r="Z5580" s="7"/>
    </row>
    <row r="5581" spans="1:26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7"/>
      <c r="R5581" s="7"/>
      <c r="S5581" s="7"/>
      <c r="T5581" s="7"/>
      <c r="U5581" s="7"/>
      <c r="V5581" s="7"/>
      <c r="W5581" s="7"/>
      <c r="X5581" s="7"/>
      <c r="Y5581" s="7"/>
      <c r="Z5581" s="7"/>
    </row>
    <row r="5582" spans="1:26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7"/>
      <c r="R5582" s="7"/>
      <c r="S5582" s="7"/>
      <c r="T5582" s="7"/>
      <c r="U5582" s="7"/>
      <c r="V5582" s="7"/>
      <c r="W5582" s="7"/>
      <c r="X5582" s="7"/>
      <c r="Y5582" s="7"/>
      <c r="Z5582" s="7"/>
    </row>
    <row r="5583" spans="1:26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/>
      <c r="P5583" s="7"/>
      <c r="Q5583" s="7"/>
      <c r="R5583" s="7"/>
      <c r="S5583" s="7"/>
      <c r="T5583" s="7"/>
      <c r="U5583" s="7"/>
      <c r="V5583" s="7"/>
      <c r="W5583" s="7"/>
      <c r="X5583" s="7"/>
      <c r="Y5583" s="7"/>
      <c r="Z5583" s="7"/>
    </row>
    <row r="5584" spans="1:26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7"/>
      <c r="R5584" s="7"/>
      <c r="S5584" s="7"/>
      <c r="T5584" s="7"/>
      <c r="U5584" s="7"/>
      <c r="V5584" s="7"/>
      <c r="W5584" s="7"/>
      <c r="X5584" s="7"/>
      <c r="Y5584" s="7"/>
      <c r="Z5584" s="7"/>
    </row>
    <row r="5585" spans="1:26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7"/>
      <c r="R5585" s="7"/>
      <c r="S5585" s="7"/>
      <c r="T5585" s="7"/>
      <c r="U5585" s="7"/>
      <c r="V5585" s="7"/>
      <c r="W5585" s="7"/>
      <c r="X5585" s="7"/>
      <c r="Y5585" s="7"/>
      <c r="Z5585" s="7"/>
    </row>
    <row r="5586" spans="1:26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7"/>
      <c r="R5586" s="7"/>
      <c r="S5586" s="7"/>
      <c r="T5586" s="7"/>
      <c r="U5586" s="7"/>
      <c r="V5586" s="7"/>
      <c r="W5586" s="7"/>
      <c r="X5586" s="7"/>
      <c r="Y5586" s="7"/>
      <c r="Z5586" s="7"/>
    </row>
    <row r="5587" spans="1:26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7"/>
      <c r="R5587" s="7"/>
      <c r="S5587" s="7"/>
      <c r="T5587" s="7"/>
      <c r="U5587" s="7"/>
      <c r="V5587" s="7"/>
      <c r="W5587" s="7"/>
      <c r="X5587" s="7"/>
      <c r="Y5587" s="7"/>
      <c r="Z5587" s="7"/>
    </row>
    <row r="5588" spans="1:26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7"/>
      <c r="R5588" s="7"/>
      <c r="S5588" s="7"/>
      <c r="T5588" s="7"/>
      <c r="U5588" s="7"/>
      <c r="V5588" s="7"/>
      <c r="W5588" s="7"/>
      <c r="X5588" s="7"/>
      <c r="Y5588" s="7"/>
      <c r="Z5588" s="7"/>
    </row>
    <row r="5589" spans="1:26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7"/>
      <c r="R5589" s="7"/>
      <c r="S5589" s="7"/>
      <c r="T5589" s="7"/>
      <c r="U5589" s="7"/>
      <c r="V5589" s="7"/>
      <c r="W5589" s="7"/>
      <c r="X5589" s="7"/>
      <c r="Y5589" s="7"/>
      <c r="Z5589" s="7"/>
    </row>
    <row r="5590" spans="1:26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7"/>
      <c r="R5590" s="7"/>
      <c r="S5590" s="7"/>
      <c r="T5590" s="7"/>
      <c r="U5590" s="7"/>
      <c r="V5590" s="7"/>
      <c r="W5590" s="7"/>
      <c r="X5590" s="7"/>
      <c r="Y5590" s="7"/>
      <c r="Z5590" s="7"/>
    </row>
    <row r="5591" spans="1:26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7"/>
      <c r="R5591" s="7"/>
      <c r="S5591" s="7"/>
      <c r="T5591" s="7"/>
      <c r="U5591" s="7"/>
      <c r="V5591" s="7"/>
      <c r="W5591" s="7"/>
      <c r="X5591" s="7"/>
      <c r="Y5591" s="7"/>
      <c r="Z5591" s="7"/>
    </row>
    <row r="5592" spans="1:26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7"/>
      <c r="R5592" s="7"/>
      <c r="S5592" s="7"/>
      <c r="T5592" s="7"/>
      <c r="U5592" s="7"/>
      <c r="V5592" s="7"/>
      <c r="W5592" s="7"/>
      <c r="X5592" s="7"/>
      <c r="Y5592" s="7"/>
      <c r="Z5592" s="7"/>
    </row>
    <row r="5593" spans="1:26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7"/>
      <c r="R5593" s="7"/>
      <c r="S5593" s="7"/>
      <c r="T5593" s="7"/>
      <c r="U5593" s="7"/>
      <c r="V5593" s="7"/>
      <c r="W5593" s="7"/>
      <c r="X5593" s="7"/>
      <c r="Y5593" s="7"/>
      <c r="Z5593" s="7"/>
    </row>
    <row r="5594" spans="1:26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7"/>
      <c r="R5594" s="7"/>
      <c r="S5594" s="7"/>
      <c r="T5594" s="7"/>
      <c r="U5594" s="7"/>
      <c r="V5594" s="7"/>
      <c r="W5594" s="7"/>
      <c r="X5594" s="7"/>
      <c r="Y5594" s="7"/>
      <c r="Z5594" s="7"/>
    </row>
    <row r="5595" spans="1:26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7"/>
      <c r="R5595" s="7"/>
      <c r="S5595" s="7"/>
      <c r="T5595" s="7"/>
      <c r="U5595" s="7"/>
      <c r="V5595" s="7"/>
      <c r="W5595" s="7"/>
      <c r="X5595" s="7"/>
      <c r="Y5595" s="7"/>
      <c r="Z5595" s="7"/>
    </row>
    <row r="5596" spans="1:26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7"/>
      <c r="R5596" s="7"/>
      <c r="S5596" s="7"/>
      <c r="T5596" s="7"/>
      <c r="U5596" s="7"/>
      <c r="V5596" s="7"/>
      <c r="W5596" s="7"/>
      <c r="X5596" s="7"/>
      <c r="Y5596" s="7"/>
      <c r="Z5596" s="7"/>
    </row>
    <row r="5597" spans="1:26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/>
      <c r="Q5597" s="7"/>
      <c r="R5597" s="7"/>
      <c r="S5597" s="7"/>
      <c r="T5597" s="7"/>
      <c r="U5597" s="7"/>
      <c r="V5597" s="7"/>
      <c r="W5597" s="7"/>
      <c r="X5597" s="7"/>
      <c r="Y5597" s="7"/>
      <c r="Z5597" s="7"/>
    </row>
    <row r="5598" spans="1:26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7"/>
      <c r="R5598" s="7"/>
      <c r="S5598" s="7"/>
      <c r="T5598" s="7"/>
      <c r="U5598" s="7"/>
      <c r="V5598" s="7"/>
      <c r="W5598" s="7"/>
      <c r="X5598" s="7"/>
      <c r="Y5598" s="7"/>
      <c r="Z5598" s="7"/>
    </row>
    <row r="5599" spans="1:26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7"/>
      <c r="R5599" s="7"/>
      <c r="S5599" s="7"/>
      <c r="T5599" s="7"/>
      <c r="U5599" s="7"/>
      <c r="V5599" s="7"/>
      <c r="W5599" s="7"/>
      <c r="X5599" s="7"/>
      <c r="Y5599" s="7"/>
      <c r="Z5599" s="7"/>
    </row>
    <row r="5600" spans="1:26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7"/>
      <c r="R5600" s="7"/>
      <c r="S5600" s="7"/>
      <c r="T5600" s="7"/>
      <c r="U5600" s="7"/>
      <c r="V5600" s="7"/>
      <c r="W5600" s="7"/>
      <c r="X5600" s="7"/>
      <c r="Y5600" s="7"/>
      <c r="Z5600" s="7"/>
    </row>
    <row r="5601" spans="1:26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7"/>
      <c r="R5601" s="7"/>
      <c r="S5601" s="7"/>
      <c r="T5601" s="7"/>
      <c r="U5601" s="7"/>
      <c r="V5601" s="7"/>
      <c r="W5601" s="7"/>
      <c r="X5601" s="7"/>
      <c r="Y5601" s="7"/>
      <c r="Z5601" s="7"/>
    </row>
    <row r="5602" spans="1:26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7"/>
      <c r="R5602" s="7"/>
      <c r="S5602" s="7"/>
      <c r="T5602" s="7"/>
      <c r="U5602" s="7"/>
      <c r="V5602" s="7"/>
      <c r="W5602" s="7"/>
      <c r="X5602" s="7"/>
      <c r="Y5602" s="7"/>
      <c r="Z5602" s="7"/>
    </row>
    <row r="5603" spans="1:26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7"/>
      <c r="R5603" s="7"/>
      <c r="S5603" s="7"/>
      <c r="T5603" s="7"/>
      <c r="U5603" s="7"/>
      <c r="V5603" s="7"/>
      <c r="W5603" s="7"/>
      <c r="X5603" s="7"/>
      <c r="Y5603" s="7"/>
      <c r="Z5603" s="7"/>
    </row>
    <row r="5604" spans="1:26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7"/>
      <c r="R5604" s="7"/>
      <c r="S5604" s="7"/>
      <c r="T5604" s="7"/>
      <c r="U5604" s="7"/>
      <c r="V5604" s="7"/>
      <c r="W5604" s="7"/>
      <c r="X5604" s="7"/>
      <c r="Y5604" s="7"/>
      <c r="Z5604" s="7"/>
    </row>
    <row r="5605" spans="1:26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7"/>
      <c r="R5605" s="7"/>
      <c r="S5605" s="7"/>
      <c r="T5605" s="7"/>
      <c r="U5605" s="7"/>
      <c r="V5605" s="7"/>
      <c r="W5605" s="7"/>
      <c r="X5605" s="7"/>
      <c r="Y5605" s="7"/>
      <c r="Z5605" s="7"/>
    </row>
    <row r="5606" spans="1:26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7"/>
      <c r="R5606" s="7"/>
      <c r="S5606" s="7"/>
      <c r="T5606" s="7"/>
      <c r="U5606" s="7"/>
      <c r="V5606" s="7"/>
      <c r="W5606" s="7"/>
      <c r="X5606" s="7"/>
      <c r="Y5606" s="7"/>
      <c r="Z5606" s="7"/>
    </row>
    <row r="5607" spans="1:26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7"/>
      <c r="R5607" s="7"/>
      <c r="S5607" s="7"/>
      <c r="T5607" s="7"/>
      <c r="U5607" s="7"/>
      <c r="V5607" s="7"/>
      <c r="W5607" s="7"/>
      <c r="X5607" s="7"/>
      <c r="Y5607" s="7"/>
      <c r="Z5607" s="7"/>
    </row>
    <row r="5608" spans="1:26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7"/>
      <c r="R5608" s="7"/>
      <c r="S5608" s="7"/>
      <c r="T5608" s="7"/>
      <c r="U5608" s="7"/>
      <c r="V5608" s="7"/>
      <c r="W5608" s="7"/>
      <c r="X5608" s="7"/>
      <c r="Y5608" s="7"/>
      <c r="Z5608" s="7"/>
    </row>
    <row r="5609" spans="1:26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7"/>
      <c r="R5609" s="7"/>
      <c r="S5609" s="7"/>
      <c r="T5609" s="7"/>
      <c r="U5609" s="7"/>
      <c r="V5609" s="7"/>
      <c r="W5609" s="7"/>
      <c r="X5609" s="7"/>
      <c r="Y5609" s="7"/>
      <c r="Z5609" s="7"/>
    </row>
    <row r="5610" spans="1:26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7"/>
      <c r="R5610" s="7"/>
      <c r="S5610" s="7"/>
      <c r="T5610" s="7"/>
      <c r="U5610" s="7"/>
      <c r="V5610" s="7"/>
      <c r="W5610" s="7"/>
      <c r="X5610" s="7"/>
      <c r="Y5610" s="7"/>
      <c r="Z5610" s="7"/>
    </row>
    <row r="5611" spans="1:26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7"/>
      <c r="P5611" s="7"/>
      <c r="Q5611" s="7"/>
      <c r="R5611" s="7"/>
      <c r="S5611" s="7"/>
      <c r="T5611" s="7"/>
      <c r="U5611" s="7"/>
      <c r="V5611" s="7"/>
      <c r="W5611" s="7"/>
      <c r="X5611" s="7"/>
      <c r="Y5611" s="7"/>
      <c r="Z5611" s="7"/>
    </row>
    <row r="5612" spans="1:26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7"/>
      <c r="R5612" s="7"/>
      <c r="S5612" s="7"/>
      <c r="T5612" s="7"/>
      <c r="U5612" s="7"/>
      <c r="V5612" s="7"/>
      <c r="W5612" s="7"/>
      <c r="X5612" s="7"/>
      <c r="Y5612" s="7"/>
      <c r="Z5612" s="7"/>
    </row>
    <row r="5613" spans="1:26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7"/>
      <c r="R5613" s="7"/>
      <c r="S5613" s="7"/>
      <c r="T5613" s="7"/>
      <c r="U5613" s="7"/>
      <c r="V5613" s="7"/>
      <c r="W5613" s="7"/>
      <c r="X5613" s="7"/>
      <c r="Y5613" s="7"/>
      <c r="Z5613" s="7"/>
    </row>
    <row r="5614" spans="1:26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7"/>
      <c r="R5614" s="7"/>
      <c r="S5614" s="7"/>
      <c r="T5614" s="7"/>
      <c r="U5614" s="7"/>
      <c r="V5614" s="7"/>
      <c r="W5614" s="7"/>
      <c r="X5614" s="7"/>
      <c r="Y5614" s="7"/>
      <c r="Z5614" s="7"/>
    </row>
    <row r="5615" spans="1:26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7"/>
      <c r="R5615" s="7"/>
      <c r="S5615" s="7"/>
      <c r="T5615" s="7"/>
      <c r="U5615" s="7"/>
      <c r="V5615" s="7"/>
      <c r="W5615" s="7"/>
      <c r="X5615" s="7"/>
      <c r="Y5615" s="7"/>
      <c r="Z5615" s="7"/>
    </row>
    <row r="5616" spans="1:26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7"/>
      <c r="R5616" s="7"/>
      <c r="S5616" s="7"/>
      <c r="T5616" s="7"/>
      <c r="U5616" s="7"/>
      <c r="V5616" s="7"/>
      <c r="W5616" s="7"/>
      <c r="X5616" s="7"/>
      <c r="Y5616" s="7"/>
      <c r="Z5616" s="7"/>
    </row>
    <row r="5617" spans="1:26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7"/>
      <c r="R5617" s="7"/>
      <c r="S5617" s="7"/>
      <c r="T5617" s="7"/>
      <c r="U5617" s="7"/>
      <c r="V5617" s="7"/>
      <c r="W5617" s="7"/>
      <c r="X5617" s="7"/>
      <c r="Y5617" s="7"/>
      <c r="Z5617" s="7"/>
    </row>
    <row r="5618" spans="1:26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7"/>
      <c r="R5618" s="7"/>
      <c r="S5618" s="7"/>
      <c r="T5618" s="7"/>
      <c r="U5618" s="7"/>
      <c r="V5618" s="7"/>
      <c r="W5618" s="7"/>
      <c r="X5618" s="7"/>
      <c r="Y5618" s="7"/>
      <c r="Z5618" s="7"/>
    </row>
    <row r="5619" spans="1:26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7"/>
      <c r="R5619" s="7"/>
      <c r="S5619" s="7"/>
      <c r="T5619" s="7"/>
      <c r="U5619" s="7"/>
      <c r="V5619" s="7"/>
      <c r="W5619" s="7"/>
      <c r="X5619" s="7"/>
      <c r="Y5619" s="7"/>
      <c r="Z5619" s="7"/>
    </row>
    <row r="5620" spans="1:26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7"/>
      <c r="R5620" s="7"/>
      <c r="S5620" s="7"/>
      <c r="T5620" s="7"/>
      <c r="U5620" s="7"/>
      <c r="V5620" s="7"/>
      <c r="W5620" s="7"/>
      <c r="X5620" s="7"/>
      <c r="Y5620" s="7"/>
      <c r="Z5620" s="7"/>
    </row>
    <row r="5621" spans="1:26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7"/>
      <c r="R5621" s="7"/>
      <c r="S5621" s="7"/>
      <c r="T5621" s="7"/>
      <c r="U5621" s="7"/>
      <c r="V5621" s="7"/>
      <c r="W5621" s="7"/>
      <c r="X5621" s="7"/>
      <c r="Y5621" s="7"/>
      <c r="Z5621" s="7"/>
    </row>
    <row r="5622" spans="1:26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7"/>
      <c r="R5622" s="7"/>
      <c r="S5622" s="7"/>
      <c r="T5622" s="7"/>
      <c r="U5622" s="7"/>
      <c r="V5622" s="7"/>
      <c r="W5622" s="7"/>
      <c r="X5622" s="7"/>
      <c r="Y5622" s="7"/>
      <c r="Z5622" s="7"/>
    </row>
    <row r="5623" spans="1:26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7"/>
      <c r="R5623" s="7"/>
      <c r="S5623" s="7"/>
      <c r="T5623" s="7"/>
      <c r="U5623" s="7"/>
      <c r="V5623" s="7"/>
      <c r="W5623" s="7"/>
      <c r="X5623" s="7"/>
      <c r="Y5623" s="7"/>
      <c r="Z5623" s="7"/>
    </row>
    <row r="5624" spans="1:26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7"/>
      <c r="R5624" s="7"/>
      <c r="S5624" s="7"/>
      <c r="T5624" s="7"/>
      <c r="U5624" s="7"/>
      <c r="V5624" s="7"/>
      <c r="W5624" s="7"/>
      <c r="X5624" s="7"/>
      <c r="Y5624" s="7"/>
      <c r="Z5624" s="7"/>
    </row>
    <row r="5625" spans="1:26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/>
      <c r="P5625" s="7"/>
      <c r="Q5625" s="7"/>
      <c r="R5625" s="7"/>
      <c r="S5625" s="7"/>
      <c r="T5625" s="7"/>
      <c r="U5625" s="7"/>
      <c r="V5625" s="7"/>
      <c r="W5625" s="7"/>
      <c r="X5625" s="7"/>
      <c r="Y5625" s="7"/>
      <c r="Z5625" s="7"/>
    </row>
    <row r="5626" spans="1:26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7"/>
      <c r="R5626" s="7"/>
      <c r="S5626" s="7"/>
      <c r="T5626" s="7"/>
      <c r="U5626" s="7"/>
      <c r="V5626" s="7"/>
      <c r="W5626" s="7"/>
      <c r="X5626" s="7"/>
      <c r="Y5626" s="7"/>
      <c r="Z5626" s="7"/>
    </row>
    <row r="5627" spans="1:26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7"/>
      <c r="R5627" s="7"/>
      <c r="S5627" s="7"/>
      <c r="T5627" s="7"/>
      <c r="U5627" s="7"/>
      <c r="V5627" s="7"/>
      <c r="W5627" s="7"/>
      <c r="X5627" s="7"/>
      <c r="Y5627" s="7"/>
      <c r="Z5627" s="7"/>
    </row>
    <row r="5628" spans="1:26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7"/>
      <c r="R5628" s="7"/>
      <c r="S5628" s="7"/>
      <c r="T5628" s="7"/>
      <c r="U5628" s="7"/>
      <c r="V5628" s="7"/>
      <c r="W5628" s="7"/>
      <c r="X5628" s="7"/>
      <c r="Y5628" s="7"/>
      <c r="Z5628" s="7"/>
    </row>
    <row r="5629" spans="1:26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7"/>
      <c r="R5629" s="7"/>
      <c r="S5629" s="7"/>
      <c r="T5629" s="7"/>
      <c r="U5629" s="7"/>
      <c r="V5629" s="7"/>
      <c r="W5629" s="7"/>
      <c r="X5629" s="7"/>
      <c r="Y5629" s="7"/>
      <c r="Z5629" s="7"/>
    </row>
    <row r="5630" spans="1:26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7"/>
      <c r="R5630" s="7"/>
      <c r="S5630" s="7"/>
      <c r="T5630" s="7"/>
      <c r="U5630" s="7"/>
      <c r="V5630" s="7"/>
      <c r="W5630" s="7"/>
      <c r="X5630" s="7"/>
      <c r="Y5630" s="7"/>
      <c r="Z5630" s="7"/>
    </row>
    <row r="5631" spans="1:26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7"/>
      <c r="R5631" s="7"/>
      <c r="S5631" s="7"/>
      <c r="T5631" s="7"/>
      <c r="U5631" s="7"/>
      <c r="V5631" s="7"/>
      <c r="W5631" s="7"/>
      <c r="X5631" s="7"/>
      <c r="Y5631" s="7"/>
      <c r="Z5631" s="7"/>
    </row>
    <row r="5632" spans="1:26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7"/>
      <c r="R5632" s="7"/>
      <c r="S5632" s="7"/>
      <c r="T5632" s="7"/>
      <c r="U5632" s="7"/>
      <c r="V5632" s="7"/>
      <c r="W5632" s="7"/>
      <c r="X5632" s="7"/>
      <c r="Y5632" s="7"/>
      <c r="Z5632" s="7"/>
    </row>
    <row r="5633" spans="1:26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7"/>
      <c r="P5633" s="7"/>
      <c r="Q5633" s="7"/>
      <c r="R5633" s="7"/>
      <c r="S5633" s="7"/>
      <c r="T5633" s="7"/>
      <c r="U5633" s="7"/>
      <c r="V5633" s="7"/>
      <c r="W5633" s="7"/>
      <c r="X5633" s="7"/>
      <c r="Y5633" s="7"/>
      <c r="Z5633" s="7"/>
    </row>
    <row r="5634" spans="1:26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/>
      <c r="P5634" s="7"/>
      <c r="Q5634" s="7"/>
      <c r="R5634" s="7"/>
      <c r="S5634" s="7"/>
      <c r="T5634" s="7"/>
      <c r="U5634" s="7"/>
      <c r="V5634" s="7"/>
      <c r="W5634" s="7"/>
      <c r="X5634" s="7"/>
      <c r="Y5634" s="7"/>
      <c r="Z5634" s="7"/>
    </row>
    <row r="5635" spans="1:26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7"/>
      <c r="R5635" s="7"/>
      <c r="S5635" s="7"/>
      <c r="T5635" s="7"/>
      <c r="U5635" s="7"/>
      <c r="V5635" s="7"/>
      <c r="W5635" s="7"/>
      <c r="X5635" s="7"/>
      <c r="Y5635" s="7"/>
      <c r="Z5635" s="7"/>
    </row>
    <row r="5636" spans="1:26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7"/>
      <c r="R5636" s="7"/>
      <c r="S5636" s="7"/>
      <c r="T5636" s="7"/>
      <c r="U5636" s="7"/>
      <c r="V5636" s="7"/>
      <c r="W5636" s="7"/>
      <c r="X5636" s="7"/>
      <c r="Y5636" s="7"/>
      <c r="Z5636" s="7"/>
    </row>
    <row r="5637" spans="1:26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7"/>
      <c r="R5637" s="7"/>
      <c r="S5637" s="7"/>
      <c r="T5637" s="7"/>
      <c r="U5637" s="7"/>
      <c r="V5637" s="7"/>
      <c r="W5637" s="7"/>
      <c r="X5637" s="7"/>
      <c r="Y5637" s="7"/>
      <c r="Z5637" s="7"/>
    </row>
    <row r="5638" spans="1:26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7"/>
      <c r="R5638" s="7"/>
      <c r="S5638" s="7"/>
      <c r="T5638" s="7"/>
      <c r="U5638" s="7"/>
      <c r="V5638" s="7"/>
      <c r="W5638" s="7"/>
      <c r="X5638" s="7"/>
      <c r="Y5638" s="7"/>
      <c r="Z5638" s="7"/>
    </row>
    <row r="5639" spans="1:26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7"/>
      <c r="R5639" s="7"/>
      <c r="S5639" s="7"/>
      <c r="T5639" s="7"/>
      <c r="U5639" s="7"/>
      <c r="V5639" s="7"/>
      <c r="W5639" s="7"/>
      <c r="X5639" s="7"/>
      <c r="Y5639" s="7"/>
      <c r="Z5639" s="7"/>
    </row>
    <row r="5640" spans="1:26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7"/>
      <c r="R5640" s="7"/>
      <c r="S5640" s="7"/>
      <c r="T5640" s="7"/>
      <c r="U5640" s="7"/>
      <c r="V5640" s="7"/>
      <c r="W5640" s="7"/>
      <c r="X5640" s="7"/>
      <c r="Y5640" s="7"/>
      <c r="Z5640" s="7"/>
    </row>
    <row r="5641" spans="1:26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7"/>
      <c r="R5641" s="7"/>
      <c r="S5641" s="7"/>
      <c r="T5641" s="7"/>
      <c r="U5641" s="7"/>
      <c r="V5641" s="7"/>
      <c r="W5641" s="7"/>
      <c r="X5641" s="7"/>
      <c r="Y5641" s="7"/>
      <c r="Z5641" s="7"/>
    </row>
    <row r="5642" spans="1:26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7"/>
      <c r="R5642" s="7"/>
      <c r="S5642" s="7"/>
      <c r="T5642" s="7"/>
      <c r="U5642" s="7"/>
      <c r="V5642" s="7"/>
      <c r="W5642" s="7"/>
      <c r="X5642" s="7"/>
      <c r="Y5642" s="7"/>
      <c r="Z5642" s="7"/>
    </row>
    <row r="5643" spans="1:26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/>
      <c r="P5643" s="7"/>
      <c r="Q5643" s="7"/>
      <c r="R5643" s="7"/>
      <c r="S5643" s="7"/>
      <c r="T5643" s="7"/>
      <c r="U5643" s="7"/>
      <c r="V5643" s="7"/>
      <c r="W5643" s="7"/>
      <c r="X5643" s="7"/>
      <c r="Y5643" s="7"/>
      <c r="Z5643" s="7"/>
    </row>
    <row r="5644" spans="1:26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7"/>
      <c r="R5644" s="7"/>
      <c r="S5644" s="7"/>
      <c r="T5644" s="7"/>
      <c r="U5644" s="7"/>
      <c r="V5644" s="7"/>
      <c r="W5644" s="7"/>
      <c r="X5644" s="7"/>
      <c r="Y5644" s="7"/>
      <c r="Z5644" s="7"/>
    </row>
    <row r="5645" spans="1:26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7"/>
      <c r="R5645" s="7"/>
      <c r="S5645" s="7"/>
      <c r="T5645" s="7"/>
      <c r="U5645" s="7"/>
      <c r="V5645" s="7"/>
      <c r="W5645" s="7"/>
      <c r="X5645" s="7"/>
      <c r="Y5645" s="7"/>
      <c r="Z5645" s="7"/>
    </row>
    <row r="5646" spans="1:26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7"/>
      <c r="R5646" s="7"/>
      <c r="S5646" s="7"/>
      <c r="T5646" s="7"/>
      <c r="U5646" s="7"/>
      <c r="V5646" s="7"/>
      <c r="W5646" s="7"/>
      <c r="X5646" s="7"/>
      <c r="Y5646" s="7"/>
      <c r="Z5646" s="7"/>
    </row>
    <row r="5647" spans="1:26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7"/>
      <c r="R5647" s="7"/>
      <c r="S5647" s="7"/>
      <c r="T5647" s="7"/>
      <c r="U5647" s="7"/>
      <c r="V5647" s="7"/>
      <c r="W5647" s="7"/>
      <c r="X5647" s="7"/>
      <c r="Y5647" s="7"/>
      <c r="Z5647" s="7"/>
    </row>
    <row r="5648" spans="1:26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7"/>
      <c r="R5648" s="7"/>
      <c r="S5648" s="7"/>
      <c r="T5648" s="7"/>
      <c r="U5648" s="7"/>
      <c r="V5648" s="7"/>
      <c r="W5648" s="7"/>
      <c r="X5648" s="7"/>
      <c r="Y5648" s="7"/>
      <c r="Z5648" s="7"/>
    </row>
    <row r="5649" spans="1:26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7"/>
      <c r="R5649" s="7"/>
      <c r="S5649" s="7"/>
      <c r="T5649" s="7"/>
      <c r="U5649" s="7"/>
      <c r="V5649" s="7"/>
      <c r="W5649" s="7"/>
      <c r="X5649" s="7"/>
      <c r="Y5649" s="7"/>
      <c r="Z5649" s="7"/>
    </row>
    <row r="5650" spans="1:26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7"/>
      <c r="R5650" s="7"/>
      <c r="S5650" s="7"/>
      <c r="T5650" s="7"/>
      <c r="U5650" s="7"/>
      <c r="V5650" s="7"/>
      <c r="W5650" s="7"/>
      <c r="X5650" s="7"/>
      <c r="Y5650" s="7"/>
      <c r="Z5650" s="7"/>
    </row>
    <row r="5651" spans="1:26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/>
      <c r="Q5651" s="7"/>
      <c r="R5651" s="7"/>
      <c r="S5651" s="7"/>
      <c r="T5651" s="7"/>
      <c r="U5651" s="7"/>
      <c r="V5651" s="7"/>
      <c r="W5651" s="7"/>
      <c r="X5651" s="7"/>
      <c r="Y5651" s="7"/>
      <c r="Z5651" s="7"/>
    </row>
    <row r="5652" spans="1:26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7"/>
      <c r="R5652" s="7"/>
      <c r="S5652" s="7"/>
      <c r="T5652" s="7"/>
      <c r="U5652" s="7"/>
      <c r="V5652" s="7"/>
      <c r="W5652" s="7"/>
      <c r="X5652" s="7"/>
      <c r="Y5652" s="7"/>
      <c r="Z5652" s="7"/>
    </row>
    <row r="5653" spans="1:26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7"/>
      <c r="R5653" s="7"/>
      <c r="S5653" s="7"/>
      <c r="T5653" s="7"/>
      <c r="U5653" s="7"/>
      <c r="V5653" s="7"/>
      <c r="W5653" s="7"/>
      <c r="X5653" s="7"/>
      <c r="Y5653" s="7"/>
      <c r="Z5653" s="7"/>
    </row>
    <row r="5654" spans="1:26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7"/>
      <c r="R5654" s="7"/>
      <c r="S5654" s="7"/>
      <c r="T5654" s="7"/>
      <c r="U5654" s="7"/>
      <c r="V5654" s="7"/>
      <c r="W5654" s="7"/>
      <c r="X5654" s="7"/>
      <c r="Y5654" s="7"/>
      <c r="Z5654" s="7"/>
    </row>
    <row r="5655" spans="1:26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7"/>
      <c r="R5655" s="7"/>
      <c r="S5655" s="7"/>
      <c r="T5655" s="7"/>
      <c r="U5655" s="7"/>
      <c r="V5655" s="7"/>
      <c r="W5655" s="7"/>
      <c r="X5655" s="7"/>
      <c r="Y5655" s="7"/>
      <c r="Z5655" s="7"/>
    </row>
    <row r="5656" spans="1:26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/>
      <c r="Q5656" s="7"/>
      <c r="R5656" s="7"/>
      <c r="S5656" s="7"/>
      <c r="T5656" s="7"/>
      <c r="U5656" s="7"/>
      <c r="V5656" s="7"/>
      <c r="W5656" s="7"/>
      <c r="X5656" s="7"/>
      <c r="Y5656" s="7"/>
      <c r="Z5656" s="7"/>
    </row>
    <row r="5657" spans="1:26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7"/>
      <c r="R5657" s="7"/>
      <c r="S5657" s="7"/>
      <c r="T5657" s="7"/>
      <c r="U5657" s="7"/>
      <c r="V5657" s="7"/>
      <c r="W5657" s="7"/>
      <c r="X5657" s="7"/>
      <c r="Y5657" s="7"/>
      <c r="Z5657" s="7"/>
    </row>
    <row r="5658" spans="1:26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7"/>
      <c r="R5658" s="7"/>
      <c r="S5658" s="7"/>
      <c r="T5658" s="7"/>
      <c r="U5658" s="7"/>
      <c r="V5658" s="7"/>
      <c r="W5658" s="7"/>
      <c r="X5658" s="7"/>
      <c r="Y5658" s="7"/>
      <c r="Z5658" s="7"/>
    </row>
    <row r="5659" spans="1:26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7"/>
      <c r="P5659" s="7"/>
      <c r="Q5659" s="7"/>
      <c r="R5659" s="7"/>
      <c r="S5659" s="7"/>
      <c r="T5659" s="7"/>
      <c r="U5659" s="7"/>
      <c r="V5659" s="7"/>
      <c r="W5659" s="7"/>
      <c r="X5659" s="7"/>
      <c r="Y5659" s="7"/>
      <c r="Z5659" s="7"/>
    </row>
    <row r="5660" spans="1:26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7"/>
      <c r="P5660" s="7"/>
      <c r="Q5660" s="7"/>
      <c r="R5660" s="7"/>
      <c r="S5660" s="7"/>
      <c r="T5660" s="7"/>
      <c r="U5660" s="7"/>
      <c r="V5660" s="7"/>
      <c r="W5660" s="7"/>
      <c r="X5660" s="7"/>
      <c r="Y5660" s="7"/>
      <c r="Z5660" s="7"/>
    </row>
    <row r="5661" spans="1:26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7"/>
      <c r="R5661" s="7"/>
      <c r="S5661" s="7"/>
      <c r="T5661" s="7"/>
      <c r="U5661" s="7"/>
      <c r="V5661" s="7"/>
      <c r="W5661" s="7"/>
      <c r="X5661" s="7"/>
      <c r="Y5661" s="7"/>
      <c r="Z5661" s="7"/>
    </row>
    <row r="5662" spans="1:26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7"/>
      <c r="R5662" s="7"/>
      <c r="S5662" s="7"/>
      <c r="T5662" s="7"/>
      <c r="U5662" s="7"/>
      <c r="V5662" s="7"/>
      <c r="W5662" s="7"/>
      <c r="X5662" s="7"/>
      <c r="Y5662" s="7"/>
      <c r="Z5662" s="7"/>
    </row>
    <row r="5663" spans="1:26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7"/>
      <c r="P5663" s="7"/>
      <c r="Q5663" s="7"/>
      <c r="R5663" s="7"/>
      <c r="S5663" s="7"/>
      <c r="T5663" s="7"/>
      <c r="U5663" s="7"/>
      <c r="V5663" s="7"/>
      <c r="W5663" s="7"/>
      <c r="X5663" s="7"/>
      <c r="Y5663" s="7"/>
      <c r="Z5663" s="7"/>
    </row>
    <row r="5664" spans="1:26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7"/>
      <c r="R5664" s="7"/>
      <c r="S5664" s="7"/>
      <c r="T5664" s="7"/>
      <c r="U5664" s="7"/>
      <c r="V5664" s="7"/>
      <c r="W5664" s="7"/>
      <c r="X5664" s="7"/>
      <c r="Y5664" s="7"/>
      <c r="Z5664" s="7"/>
    </row>
    <row r="5665" spans="1:26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7"/>
      <c r="R5665" s="7"/>
      <c r="S5665" s="7"/>
      <c r="T5665" s="7"/>
      <c r="U5665" s="7"/>
      <c r="V5665" s="7"/>
      <c r="W5665" s="7"/>
      <c r="X5665" s="7"/>
      <c r="Y5665" s="7"/>
      <c r="Z5665" s="7"/>
    </row>
    <row r="5666" spans="1:26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7"/>
      <c r="R5666" s="7"/>
      <c r="S5666" s="7"/>
      <c r="T5666" s="7"/>
      <c r="U5666" s="7"/>
      <c r="V5666" s="7"/>
      <c r="W5666" s="7"/>
      <c r="X5666" s="7"/>
      <c r="Y5666" s="7"/>
      <c r="Z5666" s="7"/>
    </row>
    <row r="5667" spans="1:26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7"/>
      <c r="R5667" s="7"/>
      <c r="S5667" s="7"/>
      <c r="T5667" s="7"/>
      <c r="U5667" s="7"/>
      <c r="V5667" s="7"/>
      <c r="W5667" s="7"/>
      <c r="X5667" s="7"/>
      <c r="Y5667" s="7"/>
      <c r="Z5667" s="7"/>
    </row>
    <row r="5668" spans="1:26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7"/>
      <c r="R5668" s="7"/>
      <c r="S5668" s="7"/>
      <c r="T5668" s="7"/>
      <c r="U5668" s="7"/>
      <c r="V5668" s="7"/>
      <c r="W5668" s="7"/>
      <c r="X5668" s="7"/>
      <c r="Y5668" s="7"/>
      <c r="Z5668" s="7"/>
    </row>
    <row r="5669" spans="1:26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7"/>
      <c r="R5669" s="7"/>
      <c r="S5669" s="7"/>
      <c r="T5669" s="7"/>
      <c r="U5669" s="7"/>
      <c r="V5669" s="7"/>
      <c r="W5669" s="7"/>
      <c r="X5669" s="7"/>
      <c r="Y5669" s="7"/>
      <c r="Z5669" s="7"/>
    </row>
    <row r="5670" spans="1:26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7"/>
      <c r="R5670" s="7"/>
      <c r="S5670" s="7"/>
      <c r="T5670" s="7"/>
      <c r="U5670" s="7"/>
      <c r="V5670" s="7"/>
      <c r="W5670" s="7"/>
      <c r="X5670" s="7"/>
      <c r="Y5670" s="7"/>
      <c r="Z5670" s="7"/>
    </row>
    <row r="5671" spans="1:26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7"/>
      <c r="R5671" s="7"/>
      <c r="S5671" s="7"/>
      <c r="T5671" s="7"/>
      <c r="U5671" s="7"/>
      <c r="V5671" s="7"/>
      <c r="W5671" s="7"/>
      <c r="X5671" s="7"/>
      <c r="Y5671" s="7"/>
      <c r="Z5671" s="7"/>
    </row>
    <row r="5672" spans="1:26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7"/>
      <c r="R5672" s="7"/>
      <c r="S5672" s="7"/>
      <c r="T5672" s="7"/>
      <c r="U5672" s="7"/>
      <c r="V5672" s="7"/>
      <c r="W5672" s="7"/>
      <c r="X5672" s="7"/>
      <c r="Y5672" s="7"/>
      <c r="Z5672" s="7"/>
    </row>
    <row r="5673" spans="1:26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7"/>
      <c r="R5673" s="7"/>
      <c r="S5673" s="7"/>
      <c r="T5673" s="7"/>
      <c r="U5673" s="7"/>
      <c r="V5673" s="7"/>
      <c r="W5673" s="7"/>
      <c r="X5673" s="7"/>
      <c r="Y5673" s="7"/>
      <c r="Z5673" s="7"/>
    </row>
    <row r="5674" spans="1:26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7"/>
      <c r="R5674" s="7"/>
      <c r="S5674" s="7"/>
      <c r="T5674" s="7"/>
      <c r="U5674" s="7"/>
      <c r="V5674" s="7"/>
      <c r="W5674" s="7"/>
      <c r="X5674" s="7"/>
      <c r="Y5674" s="7"/>
      <c r="Z5674" s="7"/>
    </row>
    <row r="5675" spans="1:26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7"/>
      <c r="R5675" s="7"/>
      <c r="S5675" s="7"/>
      <c r="T5675" s="7"/>
      <c r="U5675" s="7"/>
      <c r="V5675" s="7"/>
      <c r="W5675" s="7"/>
      <c r="X5675" s="7"/>
      <c r="Y5675" s="7"/>
      <c r="Z5675" s="7"/>
    </row>
    <row r="5676" spans="1:26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7"/>
      <c r="R5676" s="7"/>
      <c r="S5676" s="7"/>
      <c r="T5676" s="7"/>
      <c r="U5676" s="7"/>
      <c r="V5676" s="7"/>
      <c r="W5676" s="7"/>
      <c r="X5676" s="7"/>
      <c r="Y5676" s="7"/>
      <c r="Z5676" s="7"/>
    </row>
    <row r="5677" spans="1:26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/>
      <c r="P5677" s="7"/>
      <c r="Q5677" s="7"/>
      <c r="R5677" s="7"/>
      <c r="S5677" s="7"/>
      <c r="T5677" s="7"/>
      <c r="U5677" s="7"/>
      <c r="V5677" s="7"/>
      <c r="W5677" s="7"/>
      <c r="X5677" s="7"/>
      <c r="Y5677" s="7"/>
      <c r="Z5677" s="7"/>
    </row>
    <row r="5678" spans="1:26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7"/>
      <c r="R5678" s="7"/>
      <c r="S5678" s="7"/>
      <c r="T5678" s="7"/>
      <c r="U5678" s="7"/>
      <c r="V5678" s="7"/>
      <c r="W5678" s="7"/>
      <c r="X5678" s="7"/>
      <c r="Y5678" s="7"/>
      <c r="Z5678" s="7"/>
    </row>
    <row r="5679" spans="1:26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7"/>
      <c r="R5679" s="7"/>
      <c r="S5679" s="7"/>
      <c r="T5679" s="7"/>
      <c r="U5679" s="7"/>
      <c r="V5679" s="7"/>
      <c r="W5679" s="7"/>
      <c r="X5679" s="7"/>
      <c r="Y5679" s="7"/>
      <c r="Z5679" s="7"/>
    </row>
    <row r="5680" spans="1:26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7"/>
      <c r="R5680" s="7"/>
      <c r="S5680" s="7"/>
      <c r="T5680" s="7"/>
      <c r="U5680" s="7"/>
      <c r="V5680" s="7"/>
      <c r="W5680" s="7"/>
      <c r="X5680" s="7"/>
      <c r="Y5680" s="7"/>
      <c r="Z5680" s="7"/>
    </row>
    <row r="5681" spans="1:26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/>
      <c r="Q5681" s="7"/>
      <c r="R5681" s="7"/>
      <c r="S5681" s="7"/>
      <c r="T5681" s="7"/>
      <c r="U5681" s="7"/>
      <c r="V5681" s="7"/>
      <c r="W5681" s="7"/>
      <c r="X5681" s="7"/>
      <c r="Y5681" s="7"/>
      <c r="Z5681" s="7"/>
    </row>
    <row r="5682" spans="1:26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7"/>
      <c r="R5682" s="7"/>
      <c r="S5682" s="7"/>
      <c r="T5682" s="7"/>
      <c r="U5682" s="7"/>
      <c r="V5682" s="7"/>
      <c r="W5682" s="7"/>
      <c r="X5682" s="7"/>
      <c r="Y5682" s="7"/>
      <c r="Z5682" s="7"/>
    </row>
    <row r="5683" spans="1:26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7"/>
      <c r="R5683" s="7"/>
      <c r="S5683" s="7"/>
      <c r="T5683" s="7"/>
      <c r="U5683" s="7"/>
      <c r="V5683" s="7"/>
      <c r="W5683" s="7"/>
      <c r="X5683" s="7"/>
      <c r="Y5683" s="7"/>
      <c r="Z5683" s="7"/>
    </row>
    <row r="5684" spans="1:26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7"/>
      <c r="R5684" s="7"/>
      <c r="S5684" s="7"/>
      <c r="T5684" s="7"/>
      <c r="U5684" s="7"/>
      <c r="V5684" s="7"/>
      <c r="W5684" s="7"/>
      <c r="X5684" s="7"/>
      <c r="Y5684" s="7"/>
      <c r="Z5684" s="7"/>
    </row>
    <row r="5685" spans="1:26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7"/>
      <c r="R5685" s="7"/>
      <c r="S5685" s="7"/>
      <c r="T5685" s="7"/>
      <c r="U5685" s="7"/>
      <c r="V5685" s="7"/>
      <c r="W5685" s="7"/>
      <c r="X5685" s="7"/>
      <c r="Y5685" s="7"/>
      <c r="Z5685" s="7"/>
    </row>
    <row r="5686" spans="1:26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7"/>
      <c r="R5686" s="7"/>
      <c r="S5686" s="7"/>
      <c r="T5686" s="7"/>
      <c r="U5686" s="7"/>
      <c r="V5686" s="7"/>
      <c r="W5686" s="7"/>
      <c r="X5686" s="7"/>
      <c r="Y5686" s="7"/>
      <c r="Z5686" s="7"/>
    </row>
    <row r="5687" spans="1:26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7"/>
      <c r="R5687" s="7"/>
      <c r="S5687" s="7"/>
      <c r="T5687" s="7"/>
      <c r="U5687" s="7"/>
      <c r="V5687" s="7"/>
      <c r="W5687" s="7"/>
      <c r="X5687" s="7"/>
      <c r="Y5687" s="7"/>
      <c r="Z5687" s="7"/>
    </row>
    <row r="5688" spans="1:26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7"/>
      <c r="R5688" s="7"/>
      <c r="S5688" s="7"/>
      <c r="T5688" s="7"/>
      <c r="U5688" s="7"/>
      <c r="V5688" s="7"/>
      <c r="W5688" s="7"/>
      <c r="X5688" s="7"/>
      <c r="Y5688" s="7"/>
      <c r="Z5688" s="7"/>
    </row>
    <row r="5689" spans="1:26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7"/>
      <c r="R5689" s="7"/>
      <c r="S5689" s="7"/>
      <c r="T5689" s="7"/>
      <c r="U5689" s="7"/>
      <c r="V5689" s="7"/>
      <c r="W5689" s="7"/>
      <c r="X5689" s="7"/>
      <c r="Y5689" s="7"/>
      <c r="Z5689" s="7"/>
    </row>
    <row r="5690" spans="1:26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7"/>
      <c r="R5690" s="7"/>
      <c r="S5690" s="7"/>
      <c r="T5690" s="7"/>
      <c r="U5690" s="7"/>
      <c r="V5690" s="7"/>
      <c r="W5690" s="7"/>
      <c r="X5690" s="7"/>
      <c r="Y5690" s="7"/>
      <c r="Z5690" s="7"/>
    </row>
    <row r="5691" spans="1:26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7"/>
      <c r="R5691" s="7"/>
      <c r="S5691" s="7"/>
      <c r="T5691" s="7"/>
      <c r="U5691" s="7"/>
      <c r="V5691" s="7"/>
      <c r="W5691" s="7"/>
      <c r="X5691" s="7"/>
      <c r="Y5691" s="7"/>
      <c r="Z5691" s="7"/>
    </row>
    <row r="5692" spans="1:26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7"/>
      <c r="R5692" s="7"/>
      <c r="S5692" s="7"/>
      <c r="T5692" s="7"/>
      <c r="U5692" s="7"/>
      <c r="V5692" s="7"/>
      <c r="W5692" s="7"/>
      <c r="X5692" s="7"/>
      <c r="Y5692" s="7"/>
      <c r="Z5692" s="7"/>
    </row>
    <row r="5693" spans="1:26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7"/>
      <c r="R5693" s="7"/>
      <c r="S5693" s="7"/>
      <c r="T5693" s="7"/>
      <c r="U5693" s="7"/>
      <c r="V5693" s="7"/>
      <c r="W5693" s="7"/>
      <c r="X5693" s="7"/>
      <c r="Y5693" s="7"/>
      <c r="Z5693" s="7"/>
    </row>
    <row r="5694" spans="1:26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7"/>
      <c r="R5694" s="7"/>
      <c r="S5694" s="7"/>
      <c r="T5694" s="7"/>
      <c r="U5694" s="7"/>
      <c r="V5694" s="7"/>
      <c r="W5694" s="7"/>
      <c r="X5694" s="7"/>
      <c r="Y5694" s="7"/>
      <c r="Z5694" s="7"/>
    </row>
    <row r="5695" spans="1:26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7"/>
      <c r="R5695" s="7"/>
      <c r="S5695" s="7"/>
      <c r="T5695" s="7"/>
      <c r="U5695" s="7"/>
      <c r="V5695" s="7"/>
      <c r="W5695" s="7"/>
      <c r="X5695" s="7"/>
      <c r="Y5695" s="7"/>
      <c r="Z5695" s="7"/>
    </row>
    <row r="5696" spans="1:26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7"/>
      <c r="R5696" s="7"/>
      <c r="S5696" s="7"/>
      <c r="T5696" s="7"/>
      <c r="U5696" s="7"/>
      <c r="V5696" s="7"/>
      <c r="W5696" s="7"/>
      <c r="X5696" s="7"/>
      <c r="Y5696" s="7"/>
      <c r="Z5696" s="7"/>
    </row>
    <row r="5697" spans="1:26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7"/>
      <c r="R5697" s="7"/>
      <c r="S5697" s="7"/>
      <c r="T5697" s="7"/>
      <c r="U5697" s="7"/>
      <c r="V5697" s="7"/>
      <c r="W5697" s="7"/>
      <c r="X5697" s="7"/>
      <c r="Y5697" s="7"/>
      <c r="Z5697" s="7"/>
    </row>
    <row r="5698" spans="1:26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7"/>
      <c r="R5698" s="7"/>
      <c r="S5698" s="7"/>
      <c r="T5698" s="7"/>
      <c r="U5698" s="7"/>
      <c r="V5698" s="7"/>
      <c r="W5698" s="7"/>
      <c r="X5698" s="7"/>
      <c r="Y5698" s="7"/>
      <c r="Z5698" s="7"/>
    </row>
    <row r="5699" spans="1:26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7"/>
      <c r="R5699" s="7"/>
      <c r="S5699" s="7"/>
      <c r="T5699" s="7"/>
      <c r="U5699" s="7"/>
      <c r="V5699" s="7"/>
      <c r="W5699" s="7"/>
      <c r="X5699" s="7"/>
      <c r="Y5699" s="7"/>
      <c r="Z5699" s="7"/>
    </row>
    <row r="5700" spans="1:26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7"/>
      <c r="R5700" s="7"/>
      <c r="S5700" s="7"/>
      <c r="T5700" s="7"/>
      <c r="U5700" s="7"/>
      <c r="V5700" s="7"/>
      <c r="W5700" s="7"/>
      <c r="X5700" s="7"/>
      <c r="Y5700" s="7"/>
      <c r="Z5700" s="7"/>
    </row>
    <row r="5701" spans="1:26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7"/>
      <c r="R5701" s="7"/>
      <c r="S5701" s="7"/>
      <c r="T5701" s="7"/>
      <c r="U5701" s="7"/>
      <c r="V5701" s="7"/>
      <c r="W5701" s="7"/>
      <c r="X5701" s="7"/>
      <c r="Y5701" s="7"/>
      <c r="Z5701" s="7"/>
    </row>
    <row r="5702" spans="1:26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7"/>
      <c r="R5702" s="7"/>
      <c r="S5702" s="7"/>
      <c r="T5702" s="7"/>
      <c r="U5702" s="7"/>
      <c r="V5702" s="7"/>
      <c r="W5702" s="7"/>
      <c r="X5702" s="7"/>
      <c r="Y5702" s="7"/>
      <c r="Z5702" s="7"/>
    </row>
    <row r="5703" spans="1:26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7"/>
      <c r="R5703" s="7"/>
      <c r="S5703" s="7"/>
      <c r="T5703" s="7"/>
      <c r="U5703" s="7"/>
      <c r="V5703" s="7"/>
      <c r="W5703" s="7"/>
      <c r="X5703" s="7"/>
      <c r="Y5703" s="7"/>
      <c r="Z5703" s="7"/>
    </row>
    <row r="5704" spans="1:26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7"/>
      <c r="R5704" s="7"/>
      <c r="S5704" s="7"/>
      <c r="T5704" s="7"/>
      <c r="U5704" s="7"/>
      <c r="V5704" s="7"/>
      <c r="W5704" s="7"/>
      <c r="X5704" s="7"/>
      <c r="Y5704" s="7"/>
      <c r="Z5704" s="7"/>
    </row>
    <row r="5705" spans="1:26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7"/>
      <c r="R5705" s="7"/>
      <c r="S5705" s="7"/>
      <c r="T5705" s="7"/>
      <c r="U5705" s="7"/>
      <c r="V5705" s="7"/>
      <c r="W5705" s="7"/>
      <c r="X5705" s="7"/>
      <c r="Y5705" s="7"/>
      <c r="Z5705" s="7"/>
    </row>
    <row r="5706" spans="1:26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7"/>
      <c r="R5706" s="7"/>
      <c r="S5706" s="7"/>
      <c r="T5706" s="7"/>
      <c r="U5706" s="7"/>
      <c r="V5706" s="7"/>
      <c r="W5706" s="7"/>
      <c r="X5706" s="7"/>
      <c r="Y5706" s="7"/>
      <c r="Z5706" s="7"/>
    </row>
    <row r="5707" spans="1:26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7"/>
      <c r="P5707" s="7"/>
      <c r="Q5707" s="7"/>
      <c r="R5707" s="7"/>
      <c r="S5707" s="7"/>
      <c r="T5707" s="7"/>
      <c r="U5707" s="7"/>
      <c r="V5707" s="7"/>
      <c r="W5707" s="7"/>
      <c r="X5707" s="7"/>
      <c r="Y5707" s="7"/>
      <c r="Z5707" s="7"/>
    </row>
    <row r="5708" spans="1:26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7"/>
      <c r="R5708" s="7"/>
      <c r="S5708" s="7"/>
      <c r="T5708" s="7"/>
      <c r="U5708" s="7"/>
      <c r="V5708" s="7"/>
      <c r="W5708" s="7"/>
      <c r="X5708" s="7"/>
      <c r="Y5708" s="7"/>
      <c r="Z5708" s="7"/>
    </row>
    <row r="5709" spans="1:26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7"/>
      <c r="R5709" s="7"/>
      <c r="S5709" s="7"/>
      <c r="T5709" s="7"/>
      <c r="U5709" s="7"/>
      <c r="V5709" s="7"/>
      <c r="W5709" s="7"/>
      <c r="X5709" s="7"/>
      <c r="Y5709" s="7"/>
      <c r="Z5709" s="7"/>
    </row>
    <row r="5710" spans="1:26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7"/>
      <c r="R5710" s="7"/>
      <c r="S5710" s="7"/>
      <c r="T5710" s="7"/>
      <c r="U5710" s="7"/>
      <c r="V5710" s="7"/>
      <c r="W5710" s="7"/>
      <c r="X5710" s="7"/>
      <c r="Y5710" s="7"/>
      <c r="Z5710" s="7"/>
    </row>
    <row r="5711" spans="1:26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7"/>
      <c r="R5711" s="7"/>
      <c r="S5711" s="7"/>
      <c r="T5711" s="7"/>
      <c r="U5711" s="7"/>
      <c r="V5711" s="7"/>
      <c r="W5711" s="7"/>
      <c r="X5711" s="7"/>
      <c r="Y5711" s="7"/>
      <c r="Z5711" s="7"/>
    </row>
    <row r="5712" spans="1:26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7"/>
      <c r="R5712" s="7"/>
      <c r="S5712" s="7"/>
      <c r="T5712" s="7"/>
      <c r="U5712" s="7"/>
      <c r="V5712" s="7"/>
      <c r="W5712" s="7"/>
      <c r="X5712" s="7"/>
      <c r="Y5712" s="7"/>
      <c r="Z5712" s="7"/>
    </row>
    <row r="5713" spans="1:26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7"/>
      <c r="R5713" s="7"/>
      <c r="S5713" s="7"/>
      <c r="T5713" s="7"/>
      <c r="U5713" s="7"/>
      <c r="V5713" s="7"/>
      <c r="W5713" s="7"/>
      <c r="X5713" s="7"/>
      <c r="Y5713" s="7"/>
      <c r="Z5713" s="7"/>
    </row>
    <row r="5714" spans="1:26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7"/>
      <c r="R5714" s="7"/>
      <c r="S5714" s="7"/>
      <c r="T5714" s="7"/>
      <c r="U5714" s="7"/>
      <c r="V5714" s="7"/>
      <c r="W5714" s="7"/>
      <c r="X5714" s="7"/>
      <c r="Y5714" s="7"/>
      <c r="Z5714" s="7"/>
    </row>
    <row r="5715" spans="1:26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7"/>
      <c r="R5715" s="7"/>
      <c r="S5715" s="7"/>
      <c r="T5715" s="7"/>
      <c r="U5715" s="7"/>
      <c r="V5715" s="7"/>
      <c r="W5715" s="7"/>
      <c r="X5715" s="7"/>
      <c r="Y5715" s="7"/>
      <c r="Z5715" s="7"/>
    </row>
    <row r="5716" spans="1:26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7"/>
      <c r="R5716" s="7"/>
      <c r="S5716" s="7"/>
      <c r="T5716" s="7"/>
      <c r="U5716" s="7"/>
      <c r="V5716" s="7"/>
      <c r="W5716" s="7"/>
      <c r="X5716" s="7"/>
      <c r="Y5716" s="7"/>
      <c r="Z5716" s="7"/>
    </row>
    <row r="5717" spans="1:26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7"/>
      <c r="R5717" s="7"/>
      <c r="S5717" s="7"/>
      <c r="T5717" s="7"/>
      <c r="U5717" s="7"/>
      <c r="V5717" s="7"/>
      <c r="W5717" s="7"/>
      <c r="X5717" s="7"/>
      <c r="Y5717" s="7"/>
      <c r="Z5717" s="7"/>
    </row>
    <row r="5718" spans="1:26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7"/>
      <c r="R5718" s="7"/>
      <c r="S5718" s="7"/>
      <c r="T5718" s="7"/>
      <c r="U5718" s="7"/>
      <c r="V5718" s="7"/>
      <c r="W5718" s="7"/>
      <c r="X5718" s="7"/>
      <c r="Y5718" s="7"/>
      <c r="Z5718" s="7"/>
    </row>
    <row r="5719" spans="1:26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7"/>
      <c r="R5719" s="7"/>
      <c r="S5719" s="7"/>
      <c r="T5719" s="7"/>
      <c r="U5719" s="7"/>
      <c r="V5719" s="7"/>
      <c r="W5719" s="7"/>
      <c r="X5719" s="7"/>
      <c r="Y5719" s="7"/>
      <c r="Z5719" s="7"/>
    </row>
    <row r="5720" spans="1:26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7"/>
      <c r="R5720" s="7"/>
      <c r="S5720" s="7"/>
      <c r="T5720" s="7"/>
      <c r="U5720" s="7"/>
      <c r="V5720" s="7"/>
      <c r="W5720" s="7"/>
      <c r="X5720" s="7"/>
      <c r="Y5720" s="7"/>
      <c r="Z5720" s="7"/>
    </row>
    <row r="5721" spans="1:26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7"/>
      <c r="R5721" s="7"/>
      <c r="S5721" s="7"/>
      <c r="T5721" s="7"/>
      <c r="U5721" s="7"/>
      <c r="V5721" s="7"/>
      <c r="W5721" s="7"/>
      <c r="X5721" s="7"/>
      <c r="Y5721" s="7"/>
      <c r="Z5721" s="7"/>
    </row>
    <row r="5722" spans="1:26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7"/>
      <c r="R5722" s="7"/>
      <c r="S5722" s="7"/>
      <c r="T5722" s="7"/>
      <c r="U5722" s="7"/>
      <c r="V5722" s="7"/>
      <c r="W5722" s="7"/>
      <c r="X5722" s="7"/>
      <c r="Y5722" s="7"/>
      <c r="Z5722" s="7"/>
    </row>
    <row r="5723" spans="1:26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7"/>
      <c r="R5723" s="7"/>
      <c r="S5723" s="7"/>
      <c r="T5723" s="7"/>
      <c r="U5723" s="7"/>
      <c r="V5723" s="7"/>
      <c r="W5723" s="7"/>
      <c r="X5723" s="7"/>
      <c r="Y5723" s="7"/>
      <c r="Z5723" s="7"/>
    </row>
    <row r="5724" spans="1:26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7"/>
      <c r="R5724" s="7"/>
      <c r="S5724" s="7"/>
      <c r="T5724" s="7"/>
      <c r="U5724" s="7"/>
      <c r="V5724" s="7"/>
      <c r="W5724" s="7"/>
      <c r="X5724" s="7"/>
      <c r="Y5724" s="7"/>
      <c r="Z5724" s="7"/>
    </row>
    <row r="5725" spans="1:26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7"/>
      <c r="R5725" s="7"/>
      <c r="S5725" s="7"/>
      <c r="T5725" s="7"/>
      <c r="U5725" s="7"/>
      <c r="V5725" s="7"/>
      <c r="W5725" s="7"/>
      <c r="X5725" s="7"/>
      <c r="Y5725" s="7"/>
      <c r="Z5725" s="7"/>
    </row>
    <row r="5726" spans="1:26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7"/>
      <c r="R5726" s="7"/>
      <c r="S5726" s="7"/>
      <c r="T5726" s="7"/>
      <c r="U5726" s="7"/>
      <c r="V5726" s="7"/>
      <c r="W5726" s="7"/>
      <c r="X5726" s="7"/>
      <c r="Y5726" s="7"/>
      <c r="Z5726" s="7"/>
    </row>
    <row r="5727" spans="1:26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7"/>
      <c r="R5727" s="7"/>
      <c r="S5727" s="7"/>
      <c r="T5727" s="7"/>
      <c r="U5727" s="7"/>
      <c r="V5727" s="7"/>
      <c r="W5727" s="7"/>
      <c r="X5727" s="7"/>
      <c r="Y5727" s="7"/>
      <c r="Z5727" s="7"/>
    </row>
    <row r="5728" spans="1:26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7"/>
      <c r="R5728" s="7"/>
      <c r="S5728" s="7"/>
      <c r="T5728" s="7"/>
      <c r="U5728" s="7"/>
      <c r="V5728" s="7"/>
      <c r="W5728" s="7"/>
      <c r="X5728" s="7"/>
      <c r="Y5728" s="7"/>
      <c r="Z5728" s="7"/>
    </row>
    <row r="5729" spans="1:26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/>
      <c r="Q5729" s="7"/>
      <c r="R5729" s="7"/>
      <c r="S5729" s="7"/>
      <c r="T5729" s="7"/>
      <c r="U5729" s="7"/>
      <c r="V5729" s="7"/>
      <c r="W5729" s="7"/>
      <c r="X5729" s="7"/>
      <c r="Y5729" s="7"/>
      <c r="Z5729" s="7"/>
    </row>
    <row r="5730" spans="1:26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7"/>
      <c r="R5730" s="7"/>
      <c r="S5730" s="7"/>
      <c r="T5730" s="7"/>
      <c r="U5730" s="7"/>
      <c r="V5730" s="7"/>
      <c r="W5730" s="7"/>
      <c r="X5730" s="7"/>
      <c r="Y5730" s="7"/>
      <c r="Z5730" s="7"/>
    </row>
    <row r="5731" spans="1:26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7"/>
      <c r="R5731" s="7"/>
      <c r="S5731" s="7"/>
      <c r="T5731" s="7"/>
      <c r="U5731" s="7"/>
      <c r="V5731" s="7"/>
      <c r="W5731" s="7"/>
      <c r="X5731" s="7"/>
      <c r="Y5731" s="7"/>
      <c r="Z5731" s="7"/>
    </row>
    <row r="5732" spans="1:26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7"/>
      <c r="R5732" s="7"/>
      <c r="S5732" s="7"/>
      <c r="T5732" s="7"/>
      <c r="U5732" s="7"/>
      <c r="V5732" s="7"/>
      <c r="W5732" s="7"/>
      <c r="X5732" s="7"/>
      <c r="Y5732" s="7"/>
      <c r="Z5732" s="7"/>
    </row>
    <row r="5733" spans="1:26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7"/>
      <c r="R5733" s="7"/>
      <c r="S5733" s="7"/>
      <c r="T5733" s="7"/>
      <c r="U5733" s="7"/>
      <c r="V5733" s="7"/>
      <c r="W5733" s="7"/>
      <c r="X5733" s="7"/>
      <c r="Y5733" s="7"/>
      <c r="Z5733" s="7"/>
    </row>
    <row r="5734" spans="1:26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7"/>
      <c r="R5734" s="7"/>
      <c r="S5734" s="7"/>
      <c r="T5734" s="7"/>
      <c r="U5734" s="7"/>
      <c r="V5734" s="7"/>
      <c r="W5734" s="7"/>
      <c r="X5734" s="7"/>
      <c r="Y5734" s="7"/>
      <c r="Z5734" s="7"/>
    </row>
    <row r="5735" spans="1:26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7"/>
      <c r="R5735" s="7"/>
      <c r="S5735" s="7"/>
      <c r="T5735" s="7"/>
      <c r="U5735" s="7"/>
      <c r="V5735" s="7"/>
      <c r="W5735" s="7"/>
      <c r="X5735" s="7"/>
      <c r="Y5735" s="7"/>
      <c r="Z5735" s="7"/>
    </row>
    <row r="5736" spans="1:26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7"/>
      <c r="R5736" s="7"/>
      <c r="S5736" s="7"/>
      <c r="T5736" s="7"/>
      <c r="U5736" s="7"/>
      <c r="V5736" s="7"/>
      <c r="W5736" s="7"/>
      <c r="X5736" s="7"/>
      <c r="Y5736" s="7"/>
      <c r="Z5736" s="7"/>
    </row>
    <row r="5737" spans="1:26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7"/>
      <c r="R5737" s="7"/>
      <c r="S5737" s="7"/>
      <c r="T5737" s="7"/>
      <c r="U5737" s="7"/>
      <c r="V5737" s="7"/>
      <c r="W5737" s="7"/>
      <c r="X5737" s="7"/>
      <c r="Y5737" s="7"/>
      <c r="Z5737" s="7"/>
    </row>
    <row r="5738" spans="1:26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7"/>
      <c r="R5738" s="7"/>
      <c r="S5738" s="7"/>
      <c r="T5738" s="7"/>
      <c r="U5738" s="7"/>
      <c r="V5738" s="7"/>
      <c r="W5738" s="7"/>
      <c r="X5738" s="7"/>
      <c r="Y5738" s="7"/>
      <c r="Z5738" s="7"/>
    </row>
    <row r="5739" spans="1:26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7"/>
      <c r="R5739" s="7"/>
      <c r="S5739" s="7"/>
      <c r="T5739" s="7"/>
      <c r="U5739" s="7"/>
      <c r="V5739" s="7"/>
      <c r="W5739" s="7"/>
      <c r="X5739" s="7"/>
      <c r="Y5739" s="7"/>
      <c r="Z5739" s="7"/>
    </row>
    <row r="5740" spans="1:26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7"/>
      <c r="R5740" s="7"/>
      <c r="S5740" s="7"/>
      <c r="T5740" s="7"/>
      <c r="U5740" s="7"/>
      <c r="V5740" s="7"/>
      <c r="W5740" s="7"/>
      <c r="X5740" s="7"/>
      <c r="Y5740" s="7"/>
      <c r="Z5740" s="7"/>
    </row>
    <row r="5741" spans="1:26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7"/>
      <c r="R5741" s="7"/>
      <c r="S5741" s="7"/>
      <c r="T5741" s="7"/>
      <c r="U5741" s="7"/>
      <c r="V5741" s="7"/>
      <c r="W5741" s="7"/>
      <c r="X5741" s="7"/>
      <c r="Y5741" s="7"/>
      <c r="Z5741" s="7"/>
    </row>
    <row r="5742" spans="1:26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7"/>
      <c r="R5742" s="7"/>
      <c r="S5742" s="7"/>
      <c r="T5742" s="7"/>
      <c r="U5742" s="7"/>
      <c r="V5742" s="7"/>
      <c r="W5742" s="7"/>
      <c r="X5742" s="7"/>
      <c r="Y5742" s="7"/>
      <c r="Z5742" s="7"/>
    </row>
    <row r="5743" spans="1:26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7"/>
      <c r="R5743" s="7"/>
      <c r="S5743" s="7"/>
      <c r="T5743" s="7"/>
      <c r="U5743" s="7"/>
      <c r="V5743" s="7"/>
      <c r="W5743" s="7"/>
      <c r="X5743" s="7"/>
      <c r="Y5743" s="7"/>
      <c r="Z5743" s="7"/>
    </row>
    <row r="5744" spans="1:26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7"/>
      <c r="R5744" s="7"/>
      <c r="S5744" s="7"/>
      <c r="T5744" s="7"/>
      <c r="U5744" s="7"/>
      <c r="V5744" s="7"/>
      <c r="W5744" s="7"/>
      <c r="X5744" s="7"/>
      <c r="Y5744" s="7"/>
      <c r="Z5744" s="7"/>
    </row>
    <row r="5745" spans="1:26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7"/>
      <c r="R5745" s="7"/>
      <c r="S5745" s="7"/>
      <c r="T5745" s="7"/>
      <c r="U5745" s="7"/>
      <c r="V5745" s="7"/>
      <c r="W5745" s="7"/>
      <c r="X5745" s="7"/>
      <c r="Y5745" s="7"/>
      <c r="Z5745" s="7"/>
    </row>
    <row r="5746" spans="1:26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7"/>
      <c r="P5746" s="7"/>
      <c r="Q5746" s="7"/>
      <c r="R5746" s="7"/>
      <c r="S5746" s="7"/>
      <c r="T5746" s="7"/>
      <c r="U5746" s="7"/>
      <c r="V5746" s="7"/>
      <c r="W5746" s="7"/>
      <c r="X5746" s="7"/>
      <c r="Y5746" s="7"/>
      <c r="Z5746" s="7"/>
    </row>
    <row r="5747" spans="1:26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7"/>
      <c r="R5747" s="7"/>
      <c r="S5747" s="7"/>
      <c r="T5747" s="7"/>
      <c r="U5747" s="7"/>
      <c r="V5747" s="7"/>
      <c r="W5747" s="7"/>
      <c r="X5747" s="7"/>
      <c r="Y5747" s="7"/>
      <c r="Z5747" s="7"/>
    </row>
    <row r="5748" spans="1:26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7"/>
      <c r="R5748" s="7"/>
      <c r="S5748" s="7"/>
      <c r="T5748" s="7"/>
      <c r="U5748" s="7"/>
      <c r="V5748" s="7"/>
      <c r="W5748" s="7"/>
      <c r="X5748" s="7"/>
      <c r="Y5748" s="7"/>
      <c r="Z5748" s="7"/>
    </row>
    <row r="5749" spans="1:26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/>
      <c r="P5749" s="7"/>
      <c r="Q5749" s="7"/>
      <c r="R5749" s="7"/>
      <c r="S5749" s="7"/>
      <c r="T5749" s="7"/>
      <c r="U5749" s="7"/>
      <c r="V5749" s="7"/>
      <c r="W5749" s="7"/>
      <c r="X5749" s="7"/>
      <c r="Y5749" s="7"/>
      <c r="Z5749" s="7"/>
    </row>
    <row r="5750" spans="1:26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7"/>
      <c r="R5750" s="7"/>
      <c r="S5750" s="7"/>
      <c r="T5750" s="7"/>
      <c r="U5750" s="7"/>
      <c r="V5750" s="7"/>
      <c r="W5750" s="7"/>
      <c r="X5750" s="7"/>
      <c r="Y5750" s="7"/>
      <c r="Z5750" s="7"/>
    </row>
    <row r="5751" spans="1:26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7"/>
      <c r="R5751" s="7"/>
      <c r="S5751" s="7"/>
      <c r="T5751" s="7"/>
      <c r="U5751" s="7"/>
      <c r="V5751" s="7"/>
      <c r="W5751" s="7"/>
      <c r="X5751" s="7"/>
      <c r="Y5751" s="7"/>
      <c r="Z5751" s="7"/>
    </row>
    <row r="5752" spans="1:26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7"/>
      <c r="R5752" s="7"/>
      <c r="S5752" s="7"/>
      <c r="T5752" s="7"/>
      <c r="U5752" s="7"/>
      <c r="V5752" s="7"/>
      <c r="W5752" s="7"/>
      <c r="X5752" s="7"/>
      <c r="Y5752" s="7"/>
      <c r="Z5752" s="7"/>
    </row>
    <row r="5753" spans="1:26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7"/>
      <c r="R5753" s="7"/>
      <c r="S5753" s="7"/>
      <c r="T5753" s="7"/>
      <c r="U5753" s="7"/>
      <c r="V5753" s="7"/>
      <c r="W5753" s="7"/>
      <c r="X5753" s="7"/>
      <c r="Y5753" s="7"/>
      <c r="Z5753" s="7"/>
    </row>
    <row r="5754" spans="1:26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7"/>
      <c r="R5754" s="7"/>
      <c r="S5754" s="7"/>
      <c r="T5754" s="7"/>
      <c r="U5754" s="7"/>
      <c r="V5754" s="7"/>
      <c r="W5754" s="7"/>
      <c r="X5754" s="7"/>
      <c r="Y5754" s="7"/>
      <c r="Z5754" s="7"/>
    </row>
    <row r="5755" spans="1:26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7"/>
      <c r="P5755" s="7"/>
      <c r="Q5755" s="7"/>
      <c r="R5755" s="7"/>
      <c r="S5755" s="7"/>
      <c r="T5755" s="7"/>
      <c r="U5755" s="7"/>
      <c r="V5755" s="7"/>
      <c r="W5755" s="7"/>
      <c r="X5755" s="7"/>
      <c r="Y5755" s="7"/>
      <c r="Z5755" s="7"/>
    </row>
    <row r="5756" spans="1:26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7"/>
      <c r="R5756" s="7"/>
      <c r="S5756" s="7"/>
      <c r="T5756" s="7"/>
      <c r="U5756" s="7"/>
      <c r="V5756" s="7"/>
      <c r="W5756" s="7"/>
      <c r="X5756" s="7"/>
      <c r="Y5756" s="7"/>
      <c r="Z5756" s="7"/>
    </row>
    <row r="5757" spans="1:26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7"/>
      <c r="R5757" s="7"/>
      <c r="S5757" s="7"/>
      <c r="T5757" s="7"/>
      <c r="U5757" s="7"/>
      <c r="V5757" s="7"/>
      <c r="W5757" s="7"/>
      <c r="X5757" s="7"/>
      <c r="Y5757" s="7"/>
      <c r="Z5757" s="7"/>
    </row>
    <row r="5758" spans="1:26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7"/>
      <c r="R5758" s="7"/>
      <c r="S5758" s="7"/>
      <c r="T5758" s="7"/>
      <c r="U5758" s="7"/>
      <c r="V5758" s="7"/>
      <c r="W5758" s="7"/>
      <c r="X5758" s="7"/>
      <c r="Y5758" s="7"/>
      <c r="Z5758" s="7"/>
    </row>
    <row r="5759" spans="1:26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7"/>
      <c r="R5759" s="7"/>
      <c r="S5759" s="7"/>
      <c r="T5759" s="7"/>
      <c r="U5759" s="7"/>
      <c r="V5759" s="7"/>
      <c r="W5759" s="7"/>
      <c r="X5759" s="7"/>
      <c r="Y5759" s="7"/>
      <c r="Z5759" s="7"/>
    </row>
    <row r="5760" spans="1:26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7"/>
      <c r="R5760" s="7"/>
      <c r="S5760" s="7"/>
      <c r="T5760" s="7"/>
      <c r="U5760" s="7"/>
      <c r="V5760" s="7"/>
      <c r="W5760" s="7"/>
      <c r="X5760" s="7"/>
      <c r="Y5760" s="7"/>
      <c r="Z5760" s="7"/>
    </row>
    <row r="5761" spans="1:26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7"/>
      <c r="R5761" s="7"/>
      <c r="S5761" s="7"/>
      <c r="T5761" s="7"/>
      <c r="U5761" s="7"/>
      <c r="V5761" s="7"/>
      <c r="W5761" s="7"/>
      <c r="X5761" s="7"/>
      <c r="Y5761" s="7"/>
      <c r="Z5761" s="7"/>
    </row>
    <row r="5762" spans="1:26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7"/>
      <c r="R5762" s="7"/>
      <c r="S5762" s="7"/>
      <c r="T5762" s="7"/>
      <c r="U5762" s="7"/>
      <c r="V5762" s="7"/>
      <c r="W5762" s="7"/>
      <c r="X5762" s="7"/>
      <c r="Y5762" s="7"/>
      <c r="Z5762" s="7"/>
    </row>
    <row r="5763" spans="1:26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7"/>
      <c r="R5763" s="7"/>
      <c r="S5763" s="7"/>
      <c r="T5763" s="7"/>
      <c r="U5763" s="7"/>
      <c r="V5763" s="7"/>
      <c r="W5763" s="7"/>
      <c r="X5763" s="7"/>
      <c r="Y5763" s="7"/>
      <c r="Z5763" s="7"/>
    </row>
    <row r="5764" spans="1:26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7"/>
      <c r="R5764" s="7"/>
      <c r="S5764" s="7"/>
      <c r="T5764" s="7"/>
      <c r="U5764" s="7"/>
      <c r="V5764" s="7"/>
      <c r="W5764" s="7"/>
      <c r="X5764" s="7"/>
      <c r="Y5764" s="7"/>
      <c r="Z5764" s="7"/>
    </row>
    <row r="5765" spans="1:26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7"/>
      <c r="R5765" s="7"/>
      <c r="S5765" s="7"/>
      <c r="T5765" s="7"/>
      <c r="U5765" s="7"/>
      <c r="V5765" s="7"/>
      <c r="W5765" s="7"/>
      <c r="X5765" s="7"/>
      <c r="Y5765" s="7"/>
      <c r="Z5765" s="7"/>
    </row>
    <row r="5766" spans="1:26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7"/>
      <c r="R5766" s="7"/>
      <c r="S5766" s="7"/>
      <c r="T5766" s="7"/>
      <c r="U5766" s="7"/>
      <c r="V5766" s="7"/>
      <c r="W5766" s="7"/>
      <c r="X5766" s="7"/>
      <c r="Y5766" s="7"/>
      <c r="Z5766" s="7"/>
    </row>
    <row r="5767" spans="1:26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7"/>
      <c r="R5767" s="7"/>
      <c r="S5767" s="7"/>
      <c r="T5767" s="7"/>
      <c r="U5767" s="7"/>
      <c r="V5767" s="7"/>
      <c r="W5767" s="7"/>
      <c r="X5767" s="7"/>
      <c r="Y5767" s="7"/>
      <c r="Z5767" s="7"/>
    </row>
    <row r="5768" spans="1:26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7"/>
      <c r="R5768" s="7"/>
      <c r="S5768" s="7"/>
      <c r="T5768" s="7"/>
      <c r="U5768" s="7"/>
      <c r="V5768" s="7"/>
      <c r="W5768" s="7"/>
      <c r="X5768" s="7"/>
      <c r="Y5768" s="7"/>
      <c r="Z5768" s="7"/>
    </row>
    <row r="5769" spans="1:26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7"/>
      <c r="R5769" s="7"/>
      <c r="S5769" s="7"/>
      <c r="T5769" s="7"/>
      <c r="U5769" s="7"/>
      <c r="V5769" s="7"/>
      <c r="W5769" s="7"/>
      <c r="X5769" s="7"/>
      <c r="Y5769" s="7"/>
      <c r="Z5769" s="7"/>
    </row>
    <row r="5770" spans="1:26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7"/>
      <c r="R5770" s="7"/>
      <c r="S5770" s="7"/>
      <c r="T5770" s="7"/>
      <c r="U5770" s="7"/>
      <c r="V5770" s="7"/>
      <c r="W5770" s="7"/>
      <c r="X5770" s="7"/>
      <c r="Y5770" s="7"/>
      <c r="Z5770" s="7"/>
    </row>
    <row r="5771" spans="1:26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7"/>
      <c r="R5771" s="7"/>
      <c r="S5771" s="7"/>
      <c r="T5771" s="7"/>
      <c r="U5771" s="7"/>
      <c r="V5771" s="7"/>
      <c r="W5771" s="7"/>
      <c r="X5771" s="7"/>
      <c r="Y5771" s="7"/>
      <c r="Z5771" s="7"/>
    </row>
    <row r="5772" spans="1:26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7"/>
      <c r="R5772" s="7"/>
      <c r="S5772" s="7"/>
      <c r="T5772" s="7"/>
      <c r="U5772" s="7"/>
      <c r="V5772" s="7"/>
      <c r="W5772" s="7"/>
      <c r="X5772" s="7"/>
      <c r="Y5772" s="7"/>
      <c r="Z5772" s="7"/>
    </row>
    <row r="5773" spans="1:26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7"/>
      <c r="R5773" s="7"/>
      <c r="S5773" s="7"/>
      <c r="T5773" s="7"/>
      <c r="U5773" s="7"/>
      <c r="V5773" s="7"/>
      <c r="W5773" s="7"/>
      <c r="X5773" s="7"/>
      <c r="Y5773" s="7"/>
      <c r="Z5773" s="7"/>
    </row>
    <row r="5774" spans="1:26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7"/>
      <c r="R5774" s="7"/>
      <c r="S5774" s="7"/>
      <c r="T5774" s="7"/>
      <c r="U5774" s="7"/>
      <c r="V5774" s="7"/>
      <c r="W5774" s="7"/>
      <c r="X5774" s="7"/>
      <c r="Y5774" s="7"/>
      <c r="Z5774" s="7"/>
    </row>
    <row r="5775" spans="1:26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7"/>
      <c r="R5775" s="7"/>
      <c r="S5775" s="7"/>
      <c r="T5775" s="7"/>
      <c r="U5775" s="7"/>
      <c r="V5775" s="7"/>
      <c r="W5775" s="7"/>
      <c r="X5775" s="7"/>
      <c r="Y5775" s="7"/>
      <c r="Z5775" s="7"/>
    </row>
    <row r="5776" spans="1:26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7"/>
      <c r="R5776" s="7"/>
      <c r="S5776" s="7"/>
      <c r="T5776" s="7"/>
      <c r="U5776" s="7"/>
      <c r="V5776" s="7"/>
      <c r="W5776" s="7"/>
      <c r="X5776" s="7"/>
      <c r="Y5776" s="7"/>
      <c r="Z5776" s="7"/>
    </row>
    <row r="5777" spans="1:26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7"/>
      <c r="R5777" s="7"/>
      <c r="S5777" s="7"/>
      <c r="T5777" s="7"/>
      <c r="U5777" s="7"/>
      <c r="V5777" s="7"/>
      <c r="W5777" s="7"/>
      <c r="X5777" s="7"/>
      <c r="Y5777" s="7"/>
      <c r="Z5777" s="7"/>
    </row>
    <row r="5778" spans="1:26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7"/>
      <c r="R5778" s="7"/>
      <c r="S5778" s="7"/>
      <c r="T5778" s="7"/>
      <c r="U5778" s="7"/>
      <c r="V5778" s="7"/>
      <c r="W5778" s="7"/>
      <c r="X5778" s="7"/>
      <c r="Y5778" s="7"/>
      <c r="Z5778" s="7"/>
    </row>
    <row r="5779" spans="1:26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7"/>
      <c r="R5779" s="7"/>
      <c r="S5779" s="7"/>
      <c r="T5779" s="7"/>
      <c r="U5779" s="7"/>
      <c r="V5779" s="7"/>
      <c r="W5779" s="7"/>
      <c r="X5779" s="7"/>
      <c r="Y5779" s="7"/>
      <c r="Z5779" s="7"/>
    </row>
    <row r="5780" spans="1:26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7"/>
      <c r="R5780" s="7"/>
      <c r="S5780" s="7"/>
      <c r="T5780" s="7"/>
      <c r="U5780" s="7"/>
      <c r="V5780" s="7"/>
      <c r="W5780" s="7"/>
      <c r="X5780" s="7"/>
      <c r="Y5780" s="7"/>
      <c r="Z5780" s="7"/>
    </row>
    <row r="5781" spans="1:26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7"/>
      <c r="R5781" s="7"/>
      <c r="S5781" s="7"/>
      <c r="T5781" s="7"/>
      <c r="U5781" s="7"/>
      <c r="V5781" s="7"/>
      <c r="W5781" s="7"/>
      <c r="X5781" s="7"/>
      <c r="Y5781" s="7"/>
      <c r="Z5781" s="7"/>
    </row>
    <row r="5782" spans="1:26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7"/>
      <c r="R5782" s="7"/>
      <c r="S5782" s="7"/>
      <c r="T5782" s="7"/>
      <c r="U5782" s="7"/>
      <c r="V5782" s="7"/>
      <c r="W5782" s="7"/>
      <c r="X5782" s="7"/>
      <c r="Y5782" s="7"/>
      <c r="Z5782" s="7"/>
    </row>
    <row r="5783" spans="1:26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7"/>
      <c r="R5783" s="7"/>
      <c r="S5783" s="7"/>
      <c r="T5783" s="7"/>
      <c r="U5783" s="7"/>
      <c r="V5783" s="7"/>
      <c r="W5783" s="7"/>
      <c r="X5783" s="7"/>
      <c r="Y5783" s="7"/>
      <c r="Z5783" s="7"/>
    </row>
    <row r="5784" spans="1:26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7"/>
      <c r="R5784" s="7"/>
      <c r="S5784" s="7"/>
      <c r="T5784" s="7"/>
      <c r="U5784" s="7"/>
      <c r="V5784" s="7"/>
      <c r="W5784" s="7"/>
      <c r="X5784" s="7"/>
      <c r="Y5784" s="7"/>
      <c r="Z5784" s="7"/>
    </row>
    <row r="5785" spans="1:26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7"/>
      <c r="R5785" s="7"/>
      <c r="S5785" s="7"/>
      <c r="T5785" s="7"/>
      <c r="U5785" s="7"/>
      <c r="V5785" s="7"/>
      <c r="W5785" s="7"/>
      <c r="X5785" s="7"/>
      <c r="Y5785" s="7"/>
      <c r="Z5785" s="7"/>
    </row>
    <row r="5786" spans="1:26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7"/>
      <c r="R5786" s="7"/>
      <c r="S5786" s="7"/>
      <c r="T5786" s="7"/>
      <c r="U5786" s="7"/>
      <c r="V5786" s="7"/>
      <c r="W5786" s="7"/>
      <c r="X5786" s="7"/>
      <c r="Y5786" s="7"/>
      <c r="Z5786" s="7"/>
    </row>
    <row r="5787" spans="1:26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7"/>
      <c r="R5787" s="7"/>
      <c r="S5787" s="7"/>
      <c r="T5787" s="7"/>
      <c r="U5787" s="7"/>
      <c r="V5787" s="7"/>
      <c r="W5787" s="7"/>
      <c r="X5787" s="7"/>
      <c r="Y5787" s="7"/>
      <c r="Z5787" s="7"/>
    </row>
    <row r="5788" spans="1:26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7"/>
      <c r="R5788" s="7"/>
      <c r="S5788" s="7"/>
      <c r="T5788" s="7"/>
      <c r="U5788" s="7"/>
      <c r="V5788" s="7"/>
      <c r="W5788" s="7"/>
      <c r="X5788" s="7"/>
      <c r="Y5788" s="7"/>
      <c r="Z5788" s="7"/>
    </row>
    <row r="5789" spans="1:26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7"/>
      <c r="R5789" s="7"/>
      <c r="S5789" s="7"/>
      <c r="T5789" s="7"/>
      <c r="U5789" s="7"/>
      <c r="V5789" s="7"/>
      <c r="W5789" s="7"/>
      <c r="X5789" s="7"/>
      <c r="Y5789" s="7"/>
      <c r="Z5789" s="7"/>
    </row>
    <row r="5790" spans="1:26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7"/>
      <c r="R5790" s="7"/>
      <c r="S5790" s="7"/>
      <c r="T5790" s="7"/>
      <c r="U5790" s="7"/>
      <c r="V5790" s="7"/>
      <c r="W5790" s="7"/>
      <c r="X5790" s="7"/>
      <c r="Y5790" s="7"/>
      <c r="Z5790" s="7"/>
    </row>
    <row r="5791" spans="1:26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7"/>
      <c r="R5791" s="7"/>
      <c r="S5791" s="7"/>
      <c r="T5791" s="7"/>
      <c r="U5791" s="7"/>
      <c r="V5791" s="7"/>
      <c r="W5791" s="7"/>
      <c r="X5791" s="7"/>
      <c r="Y5791" s="7"/>
      <c r="Z5791" s="7"/>
    </row>
    <row r="5792" spans="1:26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7"/>
      <c r="R5792" s="7"/>
      <c r="S5792" s="7"/>
      <c r="T5792" s="7"/>
      <c r="U5792" s="7"/>
      <c r="V5792" s="7"/>
      <c r="W5792" s="7"/>
      <c r="X5792" s="7"/>
      <c r="Y5792" s="7"/>
      <c r="Z5792" s="7"/>
    </row>
    <row r="5793" spans="1:26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7"/>
      <c r="R5793" s="7"/>
      <c r="S5793" s="7"/>
      <c r="T5793" s="7"/>
      <c r="U5793" s="7"/>
      <c r="V5793" s="7"/>
      <c r="W5793" s="7"/>
      <c r="X5793" s="7"/>
      <c r="Y5793" s="7"/>
      <c r="Z5793" s="7"/>
    </row>
    <row r="5794" spans="1:26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7"/>
      <c r="R5794" s="7"/>
      <c r="S5794" s="7"/>
      <c r="T5794" s="7"/>
      <c r="U5794" s="7"/>
      <c r="V5794" s="7"/>
      <c r="W5794" s="7"/>
      <c r="X5794" s="7"/>
      <c r="Y5794" s="7"/>
      <c r="Z5794" s="7"/>
    </row>
    <row r="5795" spans="1:26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7"/>
      <c r="R5795" s="7"/>
      <c r="S5795" s="7"/>
      <c r="T5795" s="7"/>
      <c r="U5795" s="7"/>
      <c r="V5795" s="7"/>
      <c r="W5795" s="7"/>
      <c r="X5795" s="7"/>
      <c r="Y5795" s="7"/>
      <c r="Z5795" s="7"/>
    </row>
    <row r="5796" spans="1:26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7"/>
      <c r="R5796" s="7"/>
      <c r="S5796" s="7"/>
      <c r="T5796" s="7"/>
      <c r="U5796" s="7"/>
      <c r="V5796" s="7"/>
      <c r="W5796" s="7"/>
      <c r="X5796" s="7"/>
      <c r="Y5796" s="7"/>
      <c r="Z5796" s="7"/>
    </row>
    <row r="5797" spans="1:26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7"/>
      <c r="R5797" s="7"/>
      <c r="S5797" s="7"/>
      <c r="T5797" s="7"/>
      <c r="U5797" s="7"/>
      <c r="V5797" s="7"/>
      <c r="W5797" s="7"/>
      <c r="X5797" s="7"/>
      <c r="Y5797" s="7"/>
      <c r="Z5797" s="7"/>
    </row>
    <row r="5798" spans="1:26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7"/>
      <c r="R5798" s="7"/>
      <c r="S5798" s="7"/>
      <c r="T5798" s="7"/>
      <c r="U5798" s="7"/>
      <c r="V5798" s="7"/>
      <c r="W5798" s="7"/>
      <c r="X5798" s="7"/>
      <c r="Y5798" s="7"/>
      <c r="Z5798" s="7"/>
    </row>
    <row r="5799" spans="1:26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7"/>
      <c r="R5799" s="7"/>
      <c r="S5799" s="7"/>
      <c r="T5799" s="7"/>
      <c r="U5799" s="7"/>
      <c r="V5799" s="7"/>
      <c r="W5799" s="7"/>
      <c r="X5799" s="7"/>
      <c r="Y5799" s="7"/>
      <c r="Z5799" s="7"/>
    </row>
    <row r="5800" spans="1:26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7"/>
      <c r="R5800" s="7"/>
      <c r="S5800" s="7"/>
      <c r="T5800" s="7"/>
      <c r="U5800" s="7"/>
      <c r="V5800" s="7"/>
      <c r="W5800" s="7"/>
      <c r="X5800" s="7"/>
      <c r="Y5800" s="7"/>
      <c r="Z5800" s="7"/>
    </row>
    <row r="5801" spans="1:26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7"/>
      <c r="R5801" s="7"/>
      <c r="S5801" s="7"/>
      <c r="T5801" s="7"/>
      <c r="U5801" s="7"/>
      <c r="V5801" s="7"/>
      <c r="W5801" s="7"/>
      <c r="X5801" s="7"/>
      <c r="Y5801" s="7"/>
      <c r="Z5801" s="7"/>
    </row>
    <row r="5802" spans="1:26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7"/>
      <c r="R5802" s="7"/>
      <c r="S5802" s="7"/>
      <c r="T5802" s="7"/>
      <c r="U5802" s="7"/>
      <c r="V5802" s="7"/>
      <c r="W5802" s="7"/>
      <c r="X5802" s="7"/>
      <c r="Y5802" s="7"/>
      <c r="Z5802" s="7"/>
    </row>
    <row r="5803" spans="1:26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7"/>
      <c r="R5803" s="7"/>
      <c r="S5803" s="7"/>
      <c r="T5803" s="7"/>
      <c r="U5803" s="7"/>
      <c r="V5803" s="7"/>
      <c r="W5803" s="7"/>
      <c r="X5803" s="7"/>
      <c r="Y5803" s="7"/>
      <c r="Z5803" s="7"/>
    </row>
    <row r="5804" spans="1:26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7"/>
      <c r="R5804" s="7"/>
      <c r="S5804" s="7"/>
      <c r="T5804" s="7"/>
      <c r="U5804" s="7"/>
      <c r="V5804" s="7"/>
      <c r="W5804" s="7"/>
      <c r="X5804" s="7"/>
      <c r="Y5804" s="7"/>
      <c r="Z5804" s="7"/>
    </row>
    <row r="5805" spans="1:26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7"/>
      <c r="R5805" s="7"/>
      <c r="S5805" s="7"/>
      <c r="T5805" s="7"/>
      <c r="U5805" s="7"/>
      <c r="V5805" s="7"/>
      <c r="W5805" s="7"/>
      <c r="X5805" s="7"/>
      <c r="Y5805" s="7"/>
      <c r="Z5805" s="7"/>
    </row>
    <row r="5806" spans="1:26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7"/>
      <c r="R5806" s="7"/>
      <c r="S5806" s="7"/>
      <c r="T5806" s="7"/>
      <c r="U5806" s="7"/>
      <c r="V5806" s="7"/>
      <c r="W5806" s="7"/>
      <c r="X5806" s="7"/>
      <c r="Y5806" s="7"/>
      <c r="Z5806" s="7"/>
    </row>
    <row r="5807" spans="1:26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7"/>
      <c r="R5807" s="7"/>
      <c r="S5807" s="7"/>
      <c r="T5807" s="7"/>
      <c r="U5807" s="7"/>
      <c r="V5807" s="7"/>
      <c r="W5807" s="7"/>
      <c r="X5807" s="7"/>
      <c r="Y5807" s="7"/>
      <c r="Z5807" s="7"/>
    </row>
    <row r="5808" spans="1:26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7"/>
      <c r="R5808" s="7"/>
      <c r="S5808" s="7"/>
      <c r="T5808" s="7"/>
      <c r="U5808" s="7"/>
      <c r="V5808" s="7"/>
      <c r="W5808" s="7"/>
      <c r="X5808" s="7"/>
      <c r="Y5808" s="7"/>
      <c r="Z5808" s="7"/>
    </row>
    <row r="5809" spans="1:26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7"/>
      <c r="R5809" s="7"/>
      <c r="S5809" s="7"/>
      <c r="T5809" s="7"/>
      <c r="U5809" s="7"/>
      <c r="V5809" s="7"/>
      <c r="W5809" s="7"/>
      <c r="X5809" s="7"/>
      <c r="Y5809" s="7"/>
      <c r="Z5809" s="7"/>
    </row>
    <row r="5810" spans="1:26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7"/>
      <c r="R5810" s="7"/>
      <c r="S5810" s="7"/>
      <c r="T5810" s="7"/>
      <c r="U5810" s="7"/>
      <c r="V5810" s="7"/>
      <c r="W5810" s="7"/>
      <c r="X5810" s="7"/>
      <c r="Y5810" s="7"/>
      <c r="Z5810" s="7"/>
    </row>
    <row r="5811" spans="1:26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7"/>
      <c r="P5811" s="7"/>
      <c r="Q5811" s="7"/>
      <c r="R5811" s="7"/>
      <c r="S5811" s="7"/>
      <c r="T5811" s="7"/>
      <c r="U5811" s="7"/>
      <c r="V5811" s="7"/>
      <c r="W5811" s="7"/>
      <c r="X5811" s="7"/>
      <c r="Y5811" s="7"/>
      <c r="Z5811" s="7"/>
    </row>
    <row r="5812" spans="1:26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7"/>
      <c r="R5812" s="7"/>
      <c r="S5812" s="7"/>
      <c r="T5812" s="7"/>
      <c r="U5812" s="7"/>
      <c r="V5812" s="7"/>
      <c r="W5812" s="7"/>
      <c r="X5812" s="7"/>
      <c r="Y5812" s="7"/>
      <c r="Z5812" s="7"/>
    </row>
    <row r="5813" spans="1:26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7"/>
      <c r="R5813" s="7"/>
      <c r="S5813" s="7"/>
      <c r="T5813" s="7"/>
      <c r="U5813" s="7"/>
      <c r="V5813" s="7"/>
      <c r="W5813" s="7"/>
      <c r="X5813" s="7"/>
      <c r="Y5813" s="7"/>
      <c r="Z5813" s="7"/>
    </row>
    <row r="5814" spans="1:26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7"/>
      <c r="R5814" s="7"/>
      <c r="S5814" s="7"/>
      <c r="T5814" s="7"/>
      <c r="U5814" s="7"/>
      <c r="V5814" s="7"/>
      <c r="W5814" s="7"/>
      <c r="X5814" s="7"/>
      <c r="Y5814" s="7"/>
      <c r="Z5814" s="7"/>
    </row>
    <row r="5815" spans="1:26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7"/>
      <c r="R5815" s="7"/>
      <c r="S5815" s="7"/>
      <c r="T5815" s="7"/>
      <c r="U5815" s="7"/>
      <c r="V5815" s="7"/>
      <c r="W5815" s="7"/>
      <c r="X5815" s="7"/>
      <c r="Y5815" s="7"/>
      <c r="Z5815" s="7"/>
    </row>
    <row r="5816" spans="1:26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7"/>
      <c r="R5816" s="7"/>
      <c r="S5816" s="7"/>
      <c r="T5816" s="7"/>
      <c r="U5816" s="7"/>
      <c r="V5816" s="7"/>
      <c r="W5816" s="7"/>
      <c r="X5816" s="7"/>
      <c r="Y5816" s="7"/>
      <c r="Z5816" s="7"/>
    </row>
    <row r="5817" spans="1:26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7"/>
      <c r="R5817" s="7"/>
      <c r="S5817" s="7"/>
      <c r="T5817" s="7"/>
      <c r="U5817" s="7"/>
      <c r="V5817" s="7"/>
      <c r="W5817" s="7"/>
      <c r="X5817" s="7"/>
      <c r="Y5817" s="7"/>
      <c r="Z5817" s="7"/>
    </row>
    <row r="5818" spans="1:26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7"/>
      <c r="R5818" s="7"/>
      <c r="S5818" s="7"/>
      <c r="T5818" s="7"/>
      <c r="U5818" s="7"/>
      <c r="V5818" s="7"/>
      <c r="W5818" s="7"/>
      <c r="X5818" s="7"/>
      <c r="Y5818" s="7"/>
      <c r="Z5818" s="7"/>
    </row>
    <row r="5819" spans="1:26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7"/>
      <c r="R5819" s="7"/>
      <c r="S5819" s="7"/>
      <c r="T5819" s="7"/>
      <c r="U5819" s="7"/>
      <c r="V5819" s="7"/>
      <c r="W5819" s="7"/>
      <c r="X5819" s="7"/>
      <c r="Y5819" s="7"/>
      <c r="Z5819" s="7"/>
    </row>
    <row r="5820" spans="1:26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7"/>
      <c r="R5820" s="7"/>
      <c r="S5820" s="7"/>
      <c r="T5820" s="7"/>
      <c r="U5820" s="7"/>
      <c r="V5820" s="7"/>
      <c r="W5820" s="7"/>
      <c r="X5820" s="7"/>
      <c r="Y5820" s="7"/>
      <c r="Z5820" s="7"/>
    </row>
    <row r="5821" spans="1:26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7"/>
      <c r="R5821" s="7"/>
      <c r="S5821" s="7"/>
      <c r="T5821" s="7"/>
      <c r="U5821" s="7"/>
      <c r="V5821" s="7"/>
      <c r="W5821" s="7"/>
      <c r="X5821" s="7"/>
      <c r="Y5821" s="7"/>
      <c r="Z5821" s="7"/>
    </row>
    <row r="5822" spans="1:26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7"/>
      <c r="R5822" s="7"/>
      <c r="S5822" s="7"/>
      <c r="T5822" s="7"/>
      <c r="U5822" s="7"/>
      <c r="V5822" s="7"/>
      <c r="W5822" s="7"/>
      <c r="X5822" s="7"/>
      <c r="Y5822" s="7"/>
      <c r="Z5822" s="7"/>
    </row>
    <row r="5823" spans="1:26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7"/>
      <c r="R5823" s="7"/>
      <c r="S5823" s="7"/>
      <c r="T5823" s="7"/>
      <c r="U5823" s="7"/>
      <c r="V5823" s="7"/>
      <c r="W5823" s="7"/>
      <c r="X5823" s="7"/>
      <c r="Y5823" s="7"/>
      <c r="Z5823" s="7"/>
    </row>
    <row r="5824" spans="1:26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7"/>
      <c r="R5824" s="7"/>
      <c r="S5824" s="7"/>
      <c r="T5824" s="7"/>
      <c r="U5824" s="7"/>
      <c r="V5824" s="7"/>
      <c r="W5824" s="7"/>
      <c r="X5824" s="7"/>
      <c r="Y5824" s="7"/>
      <c r="Z5824" s="7"/>
    </row>
    <row r="5825" spans="1:26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7"/>
      <c r="R5825" s="7"/>
      <c r="S5825" s="7"/>
      <c r="T5825" s="7"/>
      <c r="U5825" s="7"/>
      <c r="V5825" s="7"/>
      <c r="W5825" s="7"/>
      <c r="X5825" s="7"/>
      <c r="Y5825" s="7"/>
      <c r="Z5825" s="7"/>
    </row>
    <row r="5826" spans="1:26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7"/>
      <c r="R5826" s="7"/>
      <c r="S5826" s="7"/>
      <c r="T5826" s="7"/>
      <c r="U5826" s="7"/>
      <c r="V5826" s="7"/>
      <c r="W5826" s="7"/>
      <c r="X5826" s="7"/>
      <c r="Y5826" s="7"/>
      <c r="Z5826" s="7"/>
    </row>
    <row r="5827" spans="1:26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7"/>
      <c r="R5827" s="7"/>
      <c r="S5827" s="7"/>
      <c r="T5827" s="7"/>
      <c r="U5827" s="7"/>
      <c r="V5827" s="7"/>
      <c r="W5827" s="7"/>
      <c r="X5827" s="7"/>
      <c r="Y5827" s="7"/>
      <c r="Z5827" s="7"/>
    </row>
    <row r="5828" spans="1:26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7"/>
      <c r="R5828" s="7"/>
      <c r="S5828" s="7"/>
      <c r="T5828" s="7"/>
      <c r="U5828" s="7"/>
      <c r="V5828" s="7"/>
      <c r="W5828" s="7"/>
      <c r="X5828" s="7"/>
      <c r="Y5828" s="7"/>
      <c r="Z5828" s="7"/>
    </row>
    <row r="5829" spans="1:26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7"/>
      <c r="R5829" s="7"/>
      <c r="S5829" s="7"/>
      <c r="T5829" s="7"/>
      <c r="U5829" s="7"/>
      <c r="V5829" s="7"/>
      <c r="W5829" s="7"/>
      <c r="X5829" s="7"/>
      <c r="Y5829" s="7"/>
      <c r="Z5829" s="7"/>
    </row>
    <row r="5830" spans="1:26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7"/>
      <c r="R5830" s="7"/>
      <c r="S5830" s="7"/>
      <c r="T5830" s="7"/>
      <c r="U5830" s="7"/>
      <c r="V5830" s="7"/>
      <c r="W5830" s="7"/>
      <c r="X5830" s="7"/>
      <c r="Y5830" s="7"/>
      <c r="Z5830" s="7"/>
    </row>
    <row r="5831" spans="1:26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7"/>
      <c r="R5831" s="7"/>
      <c r="S5831" s="7"/>
      <c r="T5831" s="7"/>
      <c r="U5831" s="7"/>
      <c r="V5831" s="7"/>
      <c r="W5831" s="7"/>
      <c r="X5831" s="7"/>
      <c r="Y5831" s="7"/>
      <c r="Z5831" s="7"/>
    </row>
    <row r="5832" spans="1:26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7"/>
      <c r="P5832" s="7"/>
      <c r="Q5832" s="7"/>
      <c r="R5832" s="7"/>
      <c r="S5832" s="7"/>
      <c r="T5832" s="7"/>
      <c r="U5832" s="7"/>
      <c r="V5832" s="7"/>
      <c r="W5832" s="7"/>
      <c r="X5832" s="7"/>
      <c r="Y5832" s="7"/>
      <c r="Z5832" s="7"/>
    </row>
    <row r="5833" spans="1:26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/>
      <c r="Q5833" s="7"/>
      <c r="R5833" s="7"/>
      <c r="S5833" s="7"/>
      <c r="T5833" s="7"/>
      <c r="U5833" s="7"/>
      <c r="V5833" s="7"/>
      <c r="W5833" s="7"/>
      <c r="X5833" s="7"/>
      <c r="Y5833" s="7"/>
      <c r="Z5833" s="7"/>
    </row>
    <row r="5834" spans="1:26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7"/>
      <c r="R5834" s="7"/>
      <c r="S5834" s="7"/>
      <c r="T5834" s="7"/>
      <c r="U5834" s="7"/>
      <c r="V5834" s="7"/>
      <c r="W5834" s="7"/>
      <c r="X5834" s="7"/>
      <c r="Y5834" s="7"/>
      <c r="Z5834" s="7"/>
    </row>
    <row r="5835" spans="1:26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7"/>
      <c r="R5835" s="7"/>
      <c r="S5835" s="7"/>
      <c r="T5835" s="7"/>
      <c r="U5835" s="7"/>
      <c r="V5835" s="7"/>
      <c r="W5835" s="7"/>
      <c r="X5835" s="7"/>
      <c r="Y5835" s="7"/>
      <c r="Z5835" s="7"/>
    </row>
    <row r="5836" spans="1:26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7"/>
      <c r="R5836" s="7"/>
      <c r="S5836" s="7"/>
      <c r="T5836" s="7"/>
      <c r="U5836" s="7"/>
      <c r="V5836" s="7"/>
      <c r="W5836" s="7"/>
      <c r="X5836" s="7"/>
      <c r="Y5836" s="7"/>
      <c r="Z5836" s="7"/>
    </row>
    <row r="5837" spans="1:26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7"/>
      <c r="R5837" s="7"/>
      <c r="S5837" s="7"/>
      <c r="T5837" s="7"/>
      <c r="U5837" s="7"/>
      <c r="V5837" s="7"/>
      <c r="W5837" s="7"/>
      <c r="X5837" s="7"/>
      <c r="Y5837" s="7"/>
      <c r="Z5837" s="7"/>
    </row>
    <row r="5838" spans="1:26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7"/>
      <c r="R5838" s="7"/>
      <c r="S5838" s="7"/>
      <c r="T5838" s="7"/>
      <c r="U5838" s="7"/>
      <c r="V5838" s="7"/>
      <c r="W5838" s="7"/>
      <c r="X5838" s="7"/>
      <c r="Y5838" s="7"/>
      <c r="Z5838" s="7"/>
    </row>
    <row r="5839" spans="1:26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7"/>
      <c r="R5839" s="7"/>
      <c r="S5839" s="7"/>
      <c r="T5839" s="7"/>
      <c r="U5839" s="7"/>
      <c r="V5839" s="7"/>
      <c r="W5839" s="7"/>
      <c r="X5839" s="7"/>
      <c r="Y5839" s="7"/>
      <c r="Z5839" s="7"/>
    </row>
    <row r="5840" spans="1:26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7"/>
      <c r="R5840" s="7"/>
      <c r="S5840" s="7"/>
      <c r="T5840" s="7"/>
      <c r="U5840" s="7"/>
      <c r="V5840" s="7"/>
      <c r="W5840" s="7"/>
      <c r="X5840" s="7"/>
      <c r="Y5840" s="7"/>
      <c r="Z5840" s="7"/>
    </row>
    <row r="5841" spans="1:26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7"/>
      <c r="R5841" s="7"/>
      <c r="S5841" s="7"/>
      <c r="T5841" s="7"/>
      <c r="U5841" s="7"/>
      <c r="V5841" s="7"/>
      <c r="W5841" s="7"/>
      <c r="X5841" s="7"/>
      <c r="Y5841" s="7"/>
      <c r="Z5841" s="7"/>
    </row>
    <row r="5842" spans="1:26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7"/>
      <c r="R5842" s="7"/>
      <c r="S5842" s="7"/>
      <c r="T5842" s="7"/>
      <c r="U5842" s="7"/>
      <c r="V5842" s="7"/>
      <c r="W5842" s="7"/>
      <c r="X5842" s="7"/>
      <c r="Y5842" s="7"/>
      <c r="Z5842" s="7"/>
    </row>
    <row r="5843" spans="1:26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7"/>
      <c r="R5843" s="7"/>
      <c r="S5843" s="7"/>
      <c r="T5843" s="7"/>
      <c r="U5843" s="7"/>
      <c r="V5843" s="7"/>
      <c r="W5843" s="7"/>
      <c r="X5843" s="7"/>
      <c r="Y5843" s="7"/>
      <c r="Z5843" s="7"/>
    </row>
    <row r="5844" spans="1:26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7"/>
      <c r="R5844" s="7"/>
      <c r="S5844" s="7"/>
      <c r="T5844" s="7"/>
      <c r="U5844" s="7"/>
      <c r="V5844" s="7"/>
      <c r="W5844" s="7"/>
      <c r="X5844" s="7"/>
      <c r="Y5844" s="7"/>
      <c r="Z5844" s="7"/>
    </row>
    <row r="5845" spans="1:26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7"/>
      <c r="R5845" s="7"/>
      <c r="S5845" s="7"/>
      <c r="T5845" s="7"/>
      <c r="U5845" s="7"/>
      <c r="V5845" s="7"/>
      <c r="W5845" s="7"/>
      <c r="X5845" s="7"/>
      <c r="Y5845" s="7"/>
      <c r="Z5845" s="7"/>
    </row>
    <row r="5846" spans="1:26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7"/>
      <c r="R5846" s="7"/>
      <c r="S5846" s="7"/>
      <c r="T5846" s="7"/>
      <c r="U5846" s="7"/>
      <c r="V5846" s="7"/>
      <c r="W5846" s="7"/>
      <c r="X5846" s="7"/>
      <c r="Y5846" s="7"/>
      <c r="Z5846" s="7"/>
    </row>
    <row r="5847" spans="1:26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7"/>
      <c r="R5847" s="7"/>
      <c r="S5847" s="7"/>
      <c r="T5847" s="7"/>
      <c r="U5847" s="7"/>
      <c r="V5847" s="7"/>
      <c r="W5847" s="7"/>
      <c r="X5847" s="7"/>
      <c r="Y5847" s="7"/>
      <c r="Z5847" s="7"/>
    </row>
    <row r="5848" spans="1:26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7"/>
      <c r="R5848" s="7"/>
      <c r="S5848" s="7"/>
      <c r="T5848" s="7"/>
      <c r="U5848" s="7"/>
      <c r="V5848" s="7"/>
      <c r="W5848" s="7"/>
      <c r="X5848" s="7"/>
      <c r="Y5848" s="7"/>
      <c r="Z5848" s="7"/>
    </row>
    <row r="5849" spans="1:26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7"/>
      <c r="R5849" s="7"/>
      <c r="S5849" s="7"/>
      <c r="T5849" s="7"/>
      <c r="U5849" s="7"/>
      <c r="V5849" s="7"/>
      <c r="W5849" s="7"/>
      <c r="X5849" s="7"/>
      <c r="Y5849" s="7"/>
      <c r="Z5849" s="7"/>
    </row>
    <row r="5850" spans="1:26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7"/>
      <c r="R5850" s="7"/>
      <c r="S5850" s="7"/>
      <c r="T5850" s="7"/>
      <c r="U5850" s="7"/>
      <c r="V5850" s="7"/>
      <c r="W5850" s="7"/>
      <c r="X5850" s="7"/>
      <c r="Y5850" s="7"/>
      <c r="Z5850" s="7"/>
    </row>
    <row r="5851" spans="1:26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7"/>
      <c r="R5851" s="7"/>
      <c r="S5851" s="7"/>
      <c r="T5851" s="7"/>
      <c r="U5851" s="7"/>
      <c r="V5851" s="7"/>
      <c r="W5851" s="7"/>
      <c r="X5851" s="7"/>
      <c r="Y5851" s="7"/>
      <c r="Z5851" s="7"/>
    </row>
    <row r="5852" spans="1:26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7"/>
      <c r="R5852" s="7"/>
      <c r="S5852" s="7"/>
      <c r="T5852" s="7"/>
      <c r="U5852" s="7"/>
      <c r="V5852" s="7"/>
      <c r="W5852" s="7"/>
      <c r="X5852" s="7"/>
      <c r="Y5852" s="7"/>
      <c r="Z5852" s="7"/>
    </row>
    <row r="5853" spans="1:26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/>
      <c r="P5853" s="7"/>
      <c r="Q5853" s="7"/>
      <c r="R5853" s="7"/>
      <c r="S5853" s="7"/>
      <c r="T5853" s="7"/>
      <c r="U5853" s="7"/>
      <c r="V5853" s="7"/>
      <c r="W5853" s="7"/>
      <c r="X5853" s="7"/>
      <c r="Y5853" s="7"/>
      <c r="Z5853" s="7"/>
    </row>
    <row r="5854" spans="1:26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7"/>
      <c r="R5854" s="7"/>
      <c r="S5854" s="7"/>
      <c r="T5854" s="7"/>
      <c r="U5854" s="7"/>
      <c r="V5854" s="7"/>
      <c r="W5854" s="7"/>
      <c r="X5854" s="7"/>
      <c r="Y5854" s="7"/>
      <c r="Z5854" s="7"/>
    </row>
    <row r="5855" spans="1:26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7"/>
      <c r="R5855" s="7"/>
      <c r="S5855" s="7"/>
      <c r="T5855" s="7"/>
      <c r="U5855" s="7"/>
      <c r="V5855" s="7"/>
      <c r="W5855" s="7"/>
      <c r="X5855" s="7"/>
      <c r="Y5855" s="7"/>
      <c r="Z5855" s="7"/>
    </row>
    <row r="5856" spans="1:26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7"/>
      <c r="R5856" s="7"/>
      <c r="S5856" s="7"/>
      <c r="T5856" s="7"/>
      <c r="U5856" s="7"/>
      <c r="V5856" s="7"/>
      <c r="W5856" s="7"/>
      <c r="X5856" s="7"/>
      <c r="Y5856" s="7"/>
      <c r="Z5856" s="7"/>
    </row>
    <row r="5857" spans="1:26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/>
      <c r="P5857" s="7"/>
      <c r="Q5857" s="7"/>
      <c r="R5857" s="7"/>
      <c r="S5857" s="7"/>
      <c r="T5857" s="7"/>
      <c r="U5857" s="7"/>
      <c r="V5857" s="7"/>
      <c r="W5857" s="7"/>
      <c r="X5857" s="7"/>
      <c r="Y5857" s="7"/>
      <c r="Z5857" s="7"/>
    </row>
    <row r="5858" spans="1:26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7"/>
      <c r="R5858" s="7"/>
      <c r="S5858" s="7"/>
      <c r="T5858" s="7"/>
      <c r="U5858" s="7"/>
      <c r="V5858" s="7"/>
      <c r="W5858" s="7"/>
      <c r="X5858" s="7"/>
      <c r="Y5858" s="7"/>
      <c r="Z5858" s="7"/>
    </row>
    <row r="5859" spans="1:26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7"/>
      <c r="R5859" s="7"/>
      <c r="S5859" s="7"/>
      <c r="T5859" s="7"/>
      <c r="U5859" s="7"/>
      <c r="V5859" s="7"/>
      <c r="W5859" s="7"/>
      <c r="X5859" s="7"/>
      <c r="Y5859" s="7"/>
      <c r="Z5859" s="7"/>
    </row>
    <row r="5860" spans="1:26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7"/>
      <c r="P5860" s="7"/>
      <c r="Q5860" s="7"/>
      <c r="R5860" s="7"/>
      <c r="S5860" s="7"/>
      <c r="T5860" s="7"/>
      <c r="U5860" s="7"/>
      <c r="V5860" s="7"/>
      <c r="W5860" s="7"/>
      <c r="X5860" s="7"/>
      <c r="Y5860" s="7"/>
      <c r="Z5860" s="7"/>
    </row>
    <row r="5861" spans="1:26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7"/>
      <c r="R5861" s="7"/>
      <c r="S5861" s="7"/>
      <c r="T5861" s="7"/>
      <c r="U5861" s="7"/>
      <c r="V5861" s="7"/>
      <c r="W5861" s="7"/>
      <c r="X5861" s="7"/>
      <c r="Y5861" s="7"/>
      <c r="Z5861" s="7"/>
    </row>
    <row r="5862" spans="1:26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7"/>
      <c r="R5862" s="7"/>
      <c r="S5862" s="7"/>
      <c r="T5862" s="7"/>
      <c r="U5862" s="7"/>
      <c r="V5862" s="7"/>
      <c r="W5862" s="7"/>
      <c r="X5862" s="7"/>
      <c r="Y5862" s="7"/>
      <c r="Z5862" s="7"/>
    </row>
    <row r="5863" spans="1:26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7"/>
      <c r="R5863" s="7"/>
      <c r="S5863" s="7"/>
      <c r="T5863" s="7"/>
      <c r="U5863" s="7"/>
      <c r="V5863" s="7"/>
      <c r="W5863" s="7"/>
      <c r="X5863" s="7"/>
      <c r="Y5863" s="7"/>
      <c r="Z5863" s="7"/>
    </row>
    <row r="5864" spans="1:26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7"/>
      <c r="R5864" s="7"/>
      <c r="S5864" s="7"/>
      <c r="T5864" s="7"/>
      <c r="U5864" s="7"/>
      <c r="V5864" s="7"/>
      <c r="W5864" s="7"/>
      <c r="X5864" s="7"/>
      <c r="Y5864" s="7"/>
      <c r="Z5864" s="7"/>
    </row>
    <row r="5865" spans="1:26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7"/>
      <c r="R5865" s="7"/>
      <c r="S5865" s="7"/>
      <c r="T5865" s="7"/>
      <c r="U5865" s="7"/>
      <c r="V5865" s="7"/>
      <c r="W5865" s="7"/>
      <c r="X5865" s="7"/>
      <c r="Y5865" s="7"/>
      <c r="Z5865" s="7"/>
    </row>
    <row r="5866" spans="1:26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7"/>
      <c r="R5866" s="7"/>
      <c r="S5866" s="7"/>
      <c r="T5866" s="7"/>
      <c r="U5866" s="7"/>
      <c r="V5866" s="7"/>
      <c r="W5866" s="7"/>
      <c r="X5866" s="7"/>
      <c r="Y5866" s="7"/>
      <c r="Z5866" s="7"/>
    </row>
    <row r="5867" spans="1:26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7"/>
      <c r="R5867" s="7"/>
      <c r="S5867" s="7"/>
      <c r="T5867" s="7"/>
      <c r="U5867" s="7"/>
      <c r="V5867" s="7"/>
      <c r="W5867" s="7"/>
      <c r="X5867" s="7"/>
      <c r="Y5867" s="7"/>
      <c r="Z5867" s="7"/>
    </row>
    <row r="5868" spans="1:26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7"/>
      <c r="R5868" s="7"/>
      <c r="S5868" s="7"/>
      <c r="T5868" s="7"/>
      <c r="U5868" s="7"/>
      <c r="V5868" s="7"/>
      <c r="W5868" s="7"/>
      <c r="X5868" s="7"/>
      <c r="Y5868" s="7"/>
      <c r="Z5868" s="7"/>
    </row>
    <row r="5869" spans="1:26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7"/>
      <c r="P5869" s="7"/>
      <c r="Q5869" s="7"/>
      <c r="R5869" s="7"/>
      <c r="S5869" s="7"/>
      <c r="T5869" s="7"/>
      <c r="U5869" s="7"/>
      <c r="V5869" s="7"/>
      <c r="W5869" s="7"/>
      <c r="X5869" s="7"/>
      <c r="Y5869" s="7"/>
      <c r="Z5869" s="7"/>
    </row>
    <row r="5870" spans="1:26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7"/>
      <c r="R5870" s="7"/>
      <c r="S5870" s="7"/>
      <c r="T5870" s="7"/>
      <c r="U5870" s="7"/>
      <c r="V5870" s="7"/>
      <c r="W5870" s="7"/>
      <c r="X5870" s="7"/>
      <c r="Y5870" s="7"/>
      <c r="Z5870" s="7"/>
    </row>
    <row r="5871" spans="1:26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7"/>
      <c r="R5871" s="7"/>
      <c r="S5871" s="7"/>
      <c r="T5871" s="7"/>
      <c r="U5871" s="7"/>
      <c r="V5871" s="7"/>
      <c r="W5871" s="7"/>
      <c r="X5871" s="7"/>
      <c r="Y5871" s="7"/>
      <c r="Z5871" s="7"/>
    </row>
    <row r="5872" spans="1:26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7"/>
      <c r="R5872" s="7"/>
      <c r="S5872" s="7"/>
      <c r="T5872" s="7"/>
      <c r="U5872" s="7"/>
      <c r="V5872" s="7"/>
      <c r="W5872" s="7"/>
      <c r="X5872" s="7"/>
      <c r="Y5872" s="7"/>
      <c r="Z5872" s="7"/>
    </row>
    <row r="5873" spans="1:26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7"/>
      <c r="R5873" s="7"/>
      <c r="S5873" s="7"/>
      <c r="T5873" s="7"/>
      <c r="U5873" s="7"/>
      <c r="V5873" s="7"/>
      <c r="W5873" s="7"/>
      <c r="X5873" s="7"/>
      <c r="Y5873" s="7"/>
      <c r="Z5873" s="7"/>
    </row>
    <row r="5874" spans="1:26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/>
      <c r="P5874" s="7"/>
      <c r="Q5874" s="7"/>
      <c r="R5874" s="7"/>
      <c r="S5874" s="7"/>
      <c r="T5874" s="7"/>
      <c r="U5874" s="7"/>
      <c r="V5874" s="7"/>
      <c r="W5874" s="7"/>
      <c r="X5874" s="7"/>
      <c r="Y5874" s="7"/>
      <c r="Z5874" s="7"/>
    </row>
    <row r="5875" spans="1:26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7"/>
      <c r="P5875" s="7"/>
      <c r="Q5875" s="7"/>
      <c r="R5875" s="7"/>
      <c r="S5875" s="7"/>
      <c r="T5875" s="7"/>
      <c r="U5875" s="7"/>
      <c r="V5875" s="7"/>
      <c r="W5875" s="7"/>
      <c r="X5875" s="7"/>
      <c r="Y5875" s="7"/>
      <c r="Z5875" s="7"/>
    </row>
    <row r="5876" spans="1:26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7"/>
      <c r="R5876" s="7"/>
      <c r="S5876" s="7"/>
      <c r="T5876" s="7"/>
      <c r="U5876" s="7"/>
      <c r="V5876" s="7"/>
      <c r="W5876" s="7"/>
      <c r="X5876" s="7"/>
      <c r="Y5876" s="7"/>
      <c r="Z5876" s="7"/>
    </row>
    <row r="5877" spans="1:26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7"/>
      <c r="R5877" s="7"/>
      <c r="S5877" s="7"/>
      <c r="T5877" s="7"/>
      <c r="U5877" s="7"/>
      <c r="V5877" s="7"/>
      <c r="W5877" s="7"/>
      <c r="X5877" s="7"/>
      <c r="Y5877" s="7"/>
      <c r="Z5877" s="7"/>
    </row>
    <row r="5878" spans="1:26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7"/>
      <c r="R5878" s="7"/>
      <c r="S5878" s="7"/>
      <c r="T5878" s="7"/>
      <c r="U5878" s="7"/>
      <c r="V5878" s="7"/>
      <c r="W5878" s="7"/>
      <c r="X5878" s="7"/>
      <c r="Y5878" s="7"/>
      <c r="Z5878" s="7"/>
    </row>
    <row r="5879" spans="1:26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7"/>
      <c r="R5879" s="7"/>
      <c r="S5879" s="7"/>
      <c r="T5879" s="7"/>
      <c r="U5879" s="7"/>
      <c r="V5879" s="7"/>
      <c r="W5879" s="7"/>
      <c r="X5879" s="7"/>
      <c r="Y5879" s="7"/>
      <c r="Z5879" s="7"/>
    </row>
    <row r="5880" spans="1:26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7"/>
      <c r="R5880" s="7"/>
      <c r="S5880" s="7"/>
      <c r="T5880" s="7"/>
      <c r="U5880" s="7"/>
      <c r="V5880" s="7"/>
      <c r="W5880" s="7"/>
      <c r="X5880" s="7"/>
      <c r="Y5880" s="7"/>
      <c r="Z5880" s="7"/>
    </row>
    <row r="5881" spans="1:26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7"/>
      <c r="R5881" s="7"/>
      <c r="S5881" s="7"/>
      <c r="T5881" s="7"/>
      <c r="U5881" s="7"/>
      <c r="V5881" s="7"/>
      <c r="W5881" s="7"/>
      <c r="X5881" s="7"/>
      <c r="Y5881" s="7"/>
      <c r="Z5881" s="7"/>
    </row>
    <row r="5882" spans="1:26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7"/>
      <c r="R5882" s="7"/>
      <c r="S5882" s="7"/>
      <c r="T5882" s="7"/>
      <c r="U5882" s="7"/>
      <c r="V5882" s="7"/>
      <c r="W5882" s="7"/>
      <c r="X5882" s="7"/>
      <c r="Y5882" s="7"/>
      <c r="Z5882" s="7"/>
    </row>
    <row r="5883" spans="1:26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7"/>
      <c r="R5883" s="7"/>
      <c r="S5883" s="7"/>
      <c r="T5883" s="7"/>
      <c r="U5883" s="7"/>
      <c r="V5883" s="7"/>
      <c r="W5883" s="7"/>
      <c r="X5883" s="7"/>
      <c r="Y5883" s="7"/>
      <c r="Z5883" s="7"/>
    </row>
    <row r="5884" spans="1:26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7"/>
      <c r="R5884" s="7"/>
      <c r="S5884" s="7"/>
      <c r="T5884" s="7"/>
      <c r="U5884" s="7"/>
      <c r="V5884" s="7"/>
      <c r="W5884" s="7"/>
      <c r="X5884" s="7"/>
      <c r="Y5884" s="7"/>
      <c r="Z5884" s="7"/>
    </row>
    <row r="5885" spans="1:26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7"/>
      <c r="R5885" s="7"/>
      <c r="S5885" s="7"/>
      <c r="T5885" s="7"/>
      <c r="U5885" s="7"/>
      <c r="V5885" s="7"/>
      <c r="W5885" s="7"/>
      <c r="X5885" s="7"/>
      <c r="Y5885" s="7"/>
      <c r="Z5885" s="7"/>
    </row>
    <row r="5886" spans="1:26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7"/>
      <c r="R5886" s="7"/>
      <c r="S5886" s="7"/>
      <c r="T5886" s="7"/>
      <c r="U5886" s="7"/>
      <c r="V5886" s="7"/>
      <c r="W5886" s="7"/>
      <c r="X5886" s="7"/>
      <c r="Y5886" s="7"/>
      <c r="Z5886" s="7"/>
    </row>
    <row r="5887" spans="1:26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7"/>
      <c r="R5887" s="7"/>
      <c r="S5887" s="7"/>
      <c r="T5887" s="7"/>
      <c r="U5887" s="7"/>
      <c r="V5887" s="7"/>
      <c r="W5887" s="7"/>
      <c r="X5887" s="7"/>
      <c r="Y5887" s="7"/>
      <c r="Z5887" s="7"/>
    </row>
    <row r="5888" spans="1:26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7"/>
      <c r="R5888" s="7"/>
      <c r="S5888" s="7"/>
      <c r="T5888" s="7"/>
      <c r="U5888" s="7"/>
      <c r="V5888" s="7"/>
      <c r="W5888" s="7"/>
      <c r="X5888" s="7"/>
      <c r="Y5888" s="7"/>
      <c r="Z5888" s="7"/>
    </row>
    <row r="5889" spans="1:26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7"/>
      <c r="R5889" s="7"/>
      <c r="S5889" s="7"/>
      <c r="T5889" s="7"/>
      <c r="U5889" s="7"/>
      <c r="V5889" s="7"/>
      <c r="W5889" s="7"/>
      <c r="X5889" s="7"/>
      <c r="Y5889" s="7"/>
      <c r="Z5889" s="7"/>
    </row>
    <row r="5890" spans="1:26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7"/>
      <c r="R5890" s="7"/>
      <c r="S5890" s="7"/>
      <c r="T5890" s="7"/>
      <c r="U5890" s="7"/>
      <c r="V5890" s="7"/>
      <c r="W5890" s="7"/>
      <c r="X5890" s="7"/>
      <c r="Y5890" s="7"/>
      <c r="Z5890" s="7"/>
    </row>
    <row r="5891" spans="1:26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7"/>
      <c r="R5891" s="7"/>
      <c r="S5891" s="7"/>
      <c r="T5891" s="7"/>
      <c r="U5891" s="7"/>
      <c r="V5891" s="7"/>
      <c r="W5891" s="7"/>
      <c r="X5891" s="7"/>
      <c r="Y5891" s="7"/>
      <c r="Z5891" s="7"/>
    </row>
    <row r="5892" spans="1:26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7"/>
      <c r="R5892" s="7"/>
      <c r="S5892" s="7"/>
      <c r="T5892" s="7"/>
      <c r="U5892" s="7"/>
      <c r="V5892" s="7"/>
      <c r="W5892" s="7"/>
      <c r="X5892" s="7"/>
      <c r="Y5892" s="7"/>
      <c r="Z5892" s="7"/>
    </row>
    <row r="5893" spans="1:26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7"/>
      <c r="P5893" s="7"/>
      <c r="Q5893" s="7"/>
      <c r="R5893" s="7"/>
      <c r="S5893" s="7"/>
      <c r="T5893" s="7"/>
      <c r="U5893" s="7"/>
      <c r="V5893" s="7"/>
      <c r="W5893" s="7"/>
      <c r="X5893" s="7"/>
      <c r="Y5893" s="7"/>
      <c r="Z5893" s="7"/>
    </row>
    <row r="5894" spans="1:26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7"/>
      <c r="R5894" s="7"/>
      <c r="S5894" s="7"/>
      <c r="T5894" s="7"/>
      <c r="U5894" s="7"/>
      <c r="V5894" s="7"/>
      <c r="W5894" s="7"/>
      <c r="X5894" s="7"/>
      <c r="Y5894" s="7"/>
      <c r="Z5894" s="7"/>
    </row>
    <row r="5895" spans="1:26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7"/>
      <c r="R5895" s="7"/>
      <c r="S5895" s="7"/>
      <c r="T5895" s="7"/>
      <c r="U5895" s="7"/>
      <c r="V5895" s="7"/>
      <c r="W5895" s="7"/>
      <c r="X5895" s="7"/>
      <c r="Y5895" s="7"/>
      <c r="Z5895" s="7"/>
    </row>
    <row r="5896" spans="1:26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7"/>
      <c r="R5896" s="7"/>
      <c r="S5896" s="7"/>
      <c r="T5896" s="7"/>
      <c r="U5896" s="7"/>
      <c r="V5896" s="7"/>
      <c r="W5896" s="7"/>
      <c r="X5896" s="7"/>
      <c r="Y5896" s="7"/>
      <c r="Z5896" s="7"/>
    </row>
    <row r="5897" spans="1:26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7"/>
      <c r="R5897" s="7"/>
      <c r="S5897" s="7"/>
      <c r="T5897" s="7"/>
      <c r="U5897" s="7"/>
      <c r="V5897" s="7"/>
      <c r="W5897" s="7"/>
      <c r="X5897" s="7"/>
      <c r="Y5897" s="7"/>
      <c r="Z5897" s="7"/>
    </row>
    <row r="5898" spans="1:26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7"/>
      <c r="R5898" s="7"/>
      <c r="S5898" s="7"/>
      <c r="T5898" s="7"/>
      <c r="U5898" s="7"/>
      <c r="V5898" s="7"/>
      <c r="W5898" s="7"/>
      <c r="X5898" s="7"/>
      <c r="Y5898" s="7"/>
      <c r="Z5898" s="7"/>
    </row>
    <row r="5899" spans="1:26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7"/>
      <c r="R5899" s="7"/>
      <c r="S5899" s="7"/>
      <c r="T5899" s="7"/>
      <c r="U5899" s="7"/>
      <c r="V5899" s="7"/>
      <c r="W5899" s="7"/>
      <c r="X5899" s="7"/>
      <c r="Y5899" s="7"/>
      <c r="Z5899" s="7"/>
    </row>
    <row r="5900" spans="1:26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7"/>
      <c r="P5900" s="7"/>
      <c r="Q5900" s="7"/>
      <c r="R5900" s="7"/>
      <c r="S5900" s="7"/>
      <c r="T5900" s="7"/>
      <c r="U5900" s="7"/>
      <c r="V5900" s="7"/>
      <c r="W5900" s="7"/>
      <c r="X5900" s="7"/>
      <c r="Y5900" s="7"/>
      <c r="Z5900" s="7"/>
    </row>
    <row r="5901" spans="1:26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7"/>
      <c r="R5901" s="7"/>
      <c r="S5901" s="7"/>
      <c r="T5901" s="7"/>
      <c r="U5901" s="7"/>
      <c r="V5901" s="7"/>
      <c r="W5901" s="7"/>
      <c r="X5901" s="7"/>
      <c r="Y5901" s="7"/>
      <c r="Z5901" s="7"/>
    </row>
    <row r="5902" spans="1:26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7"/>
      <c r="R5902" s="7"/>
      <c r="S5902" s="7"/>
      <c r="T5902" s="7"/>
      <c r="U5902" s="7"/>
      <c r="V5902" s="7"/>
      <c r="W5902" s="7"/>
      <c r="X5902" s="7"/>
      <c r="Y5902" s="7"/>
      <c r="Z5902" s="7"/>
    </row>
    <row r="5903" spans="1:26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7"/>
      <c r="R5903" s="7"/>
      <c r="S5903" s="7"/>
      <c r="T5903" s="7"/>
      <c r="U5903" s="7"/>
      <c r="V5903" s="7"/>
      <c r="W5903" s="7"/>
      <c r="X5903" s="7"/>
      <c r="Y5903" s="7"/>
      <c r="Z5903" s="7"/>
    </row>
    <row r="5904" spans="1:26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7"/>
      <c r="R5904" s="7"/>
      <c r="S5904" s="7"/>
      <c r="T5904" s="7"/>
      <c r="U5904" s="7"/>
      <c r="V5904" s="7"/>
      <c r="W5904" s="7"/>
      <c r="X5904" s="7"/>
      <c r="Y5904" s="7"/>
      <c r="Z5904" s="7"/>
    </row>
    <row r="5905" spans="1:26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7"/>
      <c r="R5905" s="7"/>
      <c r="S5905" s="7"/>
      <c r="T5905" s="7"/>
      <c r="U5905" s="7"/>
      <c r="V5905" s="7"/>
      <c r="W5905" s="7"/>
      <c r="X5905" s="7"/>
      <c r="Y5905" s="7"/>
      <c r="Z5905" s="7"/>
    </row>
    <row r="5906" spans="1:26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7"/>
      <c r="P5906" s="7"/>
      <c r="Q5906" s="7"/>
      <c r="R5906" s="7"/>
      <c r="S5906" s="7"/>
      <c r="T5906" s="7"/>
      <c r="U5906" s="7"/>
      <c r="V5906" s="7"/>
      <c r="W5906" s="7"/>
      <c r="X5906" s="7"/>
      <c r="Y5906" s="7"/>
      <c r="Z5906" s="7"/>
    </row>
    <row r="5907" spans="1:26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7"/>
      <c r="R5907" s="7"/>
      <c r="S5907" s="7"/>
      <c r="T5907" s="7"/>
      <c r="U5907" s="7"/>
      <c r="V5907" s="7"/>
      <c r="W5907" s="7"/>
      <c r="X5907" s="7"/>
      <c r="Y5907" s="7"/>
      <c r="Z5907" s="7"/>
    </row>
    <row r="5908" spans="1:26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7"/>
      <c r="R5908" s="7"/>
      <c r="S5908" s="7"/>
      <c r="T5908" s="7"/>
      <c r="U5908" s="7"/>
      <c r="V5908" s="7"/>
      <c r="W5908" s="7"/>
      <c r="X5908" s="7"/>
      <c r="Y5908" s="7"/>
      <c r="Z5908" s="7"/>
    </row>
    <row r="5909" spans="1:26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7"/>
      <c r="R5909" s="7"/>
      <c r="S5909" s="7"/>
      <c r="T5909" s="7"/>
      <c r="U5909" s="7"/>
      <c r="V5909" s="7"/>
      <c r="W5909" s="7"/>
      <c r="X5909" s="7"/>
      <c r="Y5909" s="7"/>
      <c r="Z5909" s="7"/>
    </row>
    <row r="5910" spans="1:26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7"/>
      <c r="P5910" s="7"/>
      <c r="Q5910" s="7"/>
      <c r="R5910" s="7"/>
      <c r="S5910" s="7"/>
      <c r="T5910" s="7"/>
      <c r="U5910" s="7"/>
      <c r="V5910" s="7"/>
      <c r="W5910" s="7"/>
      <c r="X5910" s="7"/>
      <c r="Y5910" s="7"/>
      <c r="Z5910" s="7"/>
    </row>
    <row r="5911" spans="1:26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7"/>
      <c r="R5911" s="7"/>
      <c r="S5911" s="7"/>
      <c r="T5911" s="7"/>
      <c r="U5911" s="7"/>
      <c r="V5911" s="7"/>
      <c r="W5911" s="7"/>
      <c r="X5911" s="7"/>
      <c r="Y5911" s="7"/>
      <c r="Z5911" s="7"/>
    </row>
    <row r="5912" spans="1:26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7"/>
      <c r="R5912" s="7"/>
      <c r="S5912" s="7"/>
      <c r="T5912" s="7"/>
      <c r="U5912" s="7"/>
      <c r="V5912" s="7"/>
      <c r="W5912" s="7"/>
      <c r="X5912" s="7"/>
      <c r="Y5912" s="7"/>
      <c r="Z5912" s="7"/>
    </row>
    <row r="5913" spans="1:26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7"/>
      <c r="R5913" s="7"/>
      <c r="S5913" s="7"/>
      <c r="T5913" s="7"/>
      <c r="U5913" s="7"/>
      <c r="V5913" s="7"/>
      <c r="W5913" s="7"/>
      <c r="X5913" s="7"/>
      <c r="Y5913" s="7"/>
      <c r="Z5913" s="7"/>
    </row>
    <row r="5914" spans="1:26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7"/>
      <c r="P5914" s="7"/>
      <c r="Q5914" s="7"/>
      <c r="R5914" s="7"/>
      <c r="S5914" s="7"/>
      <c r="T5914" s="7"/>
      <c r="U5914" s="7"/>
      <c r="V5914" s="7"/>
      <c r="W5914" s="7"/>
      <c r="X5914" s="7"/>
      <c r="Y5914" s="7"/>
      <c r="Z5914" s="7"/>
    </row>
    <row r="5915" spans="1:26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7"/>
      <c r="P5915" s="7"/>
      <c r="Q5915" s="7"/>
      <c r="R5915" s="7"/>
      <c r="S5915" s="7"/>
      <c r="T5915" s="7"/>
      <c r="U5915" s="7"/>
      <c r="V5915" s="7"/>
      <c r="W5915" s="7"/>
      <c r="X5915" s="7"/>
      <c r="Y5915" s="7"/>
      <c r="Z5915" s="7"/>
    </row>
    <row r="5916" spans="1:26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7"/>
      <c r="P5916" s="7"/>
      <c r="Q5916" s="7"/>
      <c r="R5916" s="7"/>
      <c r="S5916" s="7"/>
      <c r="T5916" s="7"/>
      <c r="U5916" s="7"/>
      <c r="V5916" s="7"/>
      <c r="W5916" s="7"/>
      <c r="X5916" s="7"/>
      <c r="Y5916" s="7"/>
      <c r="Z5916" s="7"/>
    </row>
    <row r="5917" spans="1:26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7"/>
      <c r="R5917" s="7"/>
      <c r="S5917" s="7"/>
      <c r="T5917" s="7"/>
      <c r="U5917" s="7"/>
      <c r="V5917" s="7"/>
      <c r="W5917" s="7"/>
      <c r="X5917" s="7"/>
      <c r="Y5917" s="7"/>
      <c r="Z5917" s="7"/>
    </row>
    <row r="5918" spans="1:26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7"/>
      <c r="R5918" s="7"/>
      <c r="S5918" s="7"/>
      <c r="T5918" s="7"/>
      <c r="U5918" s="7"/>
      <c r="V5918" s="7"/>
      <c r="W5918" s="7"/>
      <c r="X5918" s="7"/>
      <c r="Y5918" s="7"/>
      <c r="Z5918" s="7"/>
    </row>
    <row r="5919" spans="1:26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7"/>
      <c r="P5919" s="7"/>
      <c r="Q5919" s="7"/>
      <c r="R5919" s="7"/>
      <c r="S5919" s="7"/>
      <c r="T5919" s="7"/>
      <c r="U5919" s="7"/>
      <c r="V5919" s="7"/>
      <c r="W5919" s="7"/>
      <c r="X5919" s="7"/>
      <c r="Y5919" s="7"/>
      <c r="Z5919" s="7"/>
    </row>
    <row r="5920" spans="1:26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7"/>
      <c r="R5920" s="7"/>
      <c r="S5920" s="7"/>
      <c r="T5920" s="7"/>
      <c r="U5920" s="7"/>
      <c r="V5920" s="7"/>
      <c r="W5920" s="7"/>
      <c r="X5920" s="7"/>
      <c r="Y5920" s="7"/>
      <c r="Z5920" s="7"/>
    </row>
    <row r="5921" spans="1:26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7"/>
      <c r="R5921" s="7"/>
      <c r="S5921" s="7"/>
      <c r="T5921" s="7"/>
      <c r="U5921" s="7"/>
      <c r="V5921" s="7"/>
      <c r="W5921" s="7"/>
      <c r="X5921" s="7"/>
      <c r="Y5921" s="7"/>
      <c r="Z5921" s="7"/>
    </row>
    <row r="5922" spans="1:26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/>
      <c r="Q5922" s="7"/>
      <c r="R5922" s="7"/>
      <c r="S5922" s="7"/>
      <c r="T5922" s="7"/>
      <c r="U5922" s="7"/>
      <c r="V5922" s="7"/>
      <c r="W5922" s="7"/>
      <c r="X5922" s="7"/>
      <c r="Y5922" s="7"/>
      <c r="Z5922" s="7"/>
    </row>
    <row r="5923" spans="1:26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7"/>
      <c r="R5923" s="7"/>
      <c r="S5923" s="7"/>
      <c r="T5923" s="7"/>
      <c r="U5923" s="7"/>
      <c r="V5923" s="7"/>
      <c r="W5923" s="7"/>
      <c r="X5923" s="7"/>
      <c r="Y5923" s="7"/>
      <c r="Z5923" s="7"/>
    </row>
    <row r="5924" spans="1:26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7"/>
      <c r="R5924" s="7"/>
      <c r="S5924" s="7"/>
      <c r="T5924" s="7"/>
      <c r="U5924" s="7"/>
      <c r="V5924" s="7"/>
      <c r="W5924" s="7"/>
      <c r="X5924" s="7"/>
      <c r="Y5924" s="7"/>
      <c r="Z5924" s="7"/>
    </row>
    <row r="5925" spans="1:26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/>
      <c r="P5925" s="7"/>
      <c r="Q5925" s="7"/>
      <c r="R5925" s="7"/>
      <c r="S5925" s="7"/>
      <c r="T5925" s="7"/>
      <c r="U5925" s="7"/>
      <c r="V5925" s="7"/>
      <c r="W5925" s="7"/>
      <c r="X5925" s="7"/>
      <c r="Y5925" s="7"/>
      <c r="Z5925" s="7"/>
    </row>
    <row r="5926" spans="1:26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7"/>
      <c r="P5926" s="7"/>
      <c r="Q5926" s="7"/>
      <c r="R5926" s="7"/>
      <c r="S5926" s="7"/>
      <c r="T5926" s="7"/>
      <c r="U5926" s="7"/>
      <c r="V5926" s="7"/>
      <c r="W5926" s="7"/>
      <c r="X5926" s="7"/>
      <c r="Y5926" s="7"/>
      <c r="Z5926" s="7"/>
    </row>
    <row r="5927" spans="1:26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7"/>
      <c r="R5927" s="7"/>
      <c r="S5927" s="7"/>
      <c r="T5927" s="7"/>
      <c r="U5927" s="7"/>
      <c r="V5927" s="7"/>
      <c r="W5927" s="7"/>
      <c r="X5927" s="7"/>
      <c r="Y5927" s="7"/>
      <c r="Z5927" s="7"/>
    </row>
    <row r="5928" spans="1:26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7"/>
      <c r="P5928" s="7"/>
      <c r="Q5928" s="7"/>
      <c r="R5928" s="7"/>
      <c r="S5928" s="7"/>
      <c r="T5928" s="7"/>
      <c r="U5928" s="7"/>
      <c r="V5928" s="7"/>
      <c r="W5928" s="7"/>
      <c r="X5928" s="7"/>
      <c r="Y5928" s="7"/>
      <c r="Z5928" s="7"/>
    </row>
    <row r="5929" spans="1:26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7"/>
      <c r="R5929" s="7"/>
      <c r="S5929" s="7"/>
      <c r="T5929" s="7"/>
      <c r="U5929" s="7"/>
      <c r="V5929" s="7"/>
      <c r="W5929" s="7"/>
      <c r="X5929" s="7"/>
      <c r="Y5929" s="7"/>
      <c r="Z5929" s="7"/>
    </row>
    <row r="5930" spans="1:26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7"/>
      <c r="R5930" s="7"/>
      <c r="S5930" s="7"/>
      <c r="T5930" s="7"/>
      <c r="U5930" s="7"/>
      <c r="V5930" s="7"/>
      <c r="W5930" s="7"/>
      <c r="X5930" s="7"/>
      <c r="Y5930" s="7"/>
      <c r="Z5930" s="7"/>
    </row>
    <row r="5931" spans="1:26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/>
      <c r="Q5931" s="7"/>
      <c r="R5931" s="7"/>
      <c r="S5931" s="7"/>
      <c r="T5931" s="7"/>
      <c r="U5931" s="7"/>
      <c r="V5931" s="7"/>
      <c r="W5931" s="7"/>
      <c r="X5931" s="7"/>
      <c r="Y5931" s="7"/>
      <c r="Z5931" s="7"/>
    </row>
    <row r="5932" spans="1:26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7"/>
      <c r="R5932" s="7"/>
      <c r="S5932" s="7"/>
      <c r="T5932" s="7"/>
      <c r="U5932" s="7"/>
      <c r="V5932" s="7"/>
      <c r="W5932" s="7"/>
      <c r="X5932" s="7"/>
      <c r="Y5932" s="7"/>
      <c r="Z5932" s="7"/>
    </row>
    <row r="5933" spans="1:26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7"/>
      <c r="R5933" s="7"/>
      <c r="S5933" s="7"/>
      <c r="T5933" s="7"/>
      <c r="U5933" s="7"/>
      <c r="V5933" s="7"/>
      <c r="W5933" s="7"/>
      <c r="X5933" s="7"/>
      <c r="Y5933" s="7"/>
      <c r="Z5933" s="7"/>
    </row>
    <row r="5934" spans="1:26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7"/>
      <c r="R5934" s="7"/>
      <c r="S5934" s="7"/>
      <c r="T5934" s="7"/>
      <c r="U5934" s="7"/>
      <c r="V5934" s="7"/>
      <c r="W5934" s="7"/>
      <c r="X5934" s="7"/>
      <c r="Y5934" s="7"/>
      <c r="Z5934" s="7"/>
    </row>
    <row r="5935" spans="1:26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7"/>
      <c r="R5935" s="7"/>
      <c r="S5935" s="7"/>
      <c r="T5935" s="7"/>
      <c r="U5935" s="7"/>
      <c r="V5935" s="7"/>
      <c r="W5935" s="7"/>
      <c r="X5935" s="7"/>
      <c r="Y5935" s="7"/>
      <c r="Z5935" s="7"/>
    </row>
    <row r="5936" spans="1:26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7"/>
      <c r="R5936" s="7"/>
      <c r="S5936" s="7"/>
      <c r="T5936" s="7"/>
      <c r="U5936" s="7"/>
      <c r="V5936" s="7"/>
      <c r="W5936" s="7"/>
      <c r="X5936" s="7"/>
      <c r="Y5936" s="7"/>
      <c r="Z5936" s="7"/>
    </row>
    <row r="5937" spans="1:26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7"/>
      <c r="R5937" s="7"/>
      <c r="S5937" s="7"/>
      <c r="T5937" s="7"/>
      <c r="U5937" s="7"/>
      <c r="V5937" s="7"/>
      <c r="W5937" s="7"/>
      <c r="X5937" s="7"/>
      <c r="Y5937" s="7"/>
      <c r="Z5937" s="7"/>
    </row>
    <row r="5938" spans="1:26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7"/>
      <c r="P5938" s="7"/>
      <c r="Q5938" s="7"/>
      <c r="R5938" s="7"/>
      <c r="S5938" s="7"/>
      <c r="T5938" s="7"/>
      <c r="U5938" s="7"/>
      <c r="V5938" s="7"/>
      <c r="W5938" s="7"/>
      <c r="X5938" s="7"/>
      <c r="Y5938" s="7"/>
      <c r="Z5938" s="7"/>
    </row>
    <row r="5939" spans="1:26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7"/>
      <c r="R5939" s="7"/>
      <c r="S5939" s="7"/>
      <c r="T5939" s="7"/>
      <c r="U5939" s="7"/>
      <c r="V5939" s="7"/>
      <c r="W5939" s="7"/>
      <c r="X5939" s="7"/>
      <c r="Y5939" s="7"/>
      <c r="Z5939" s="7"/>
    </row>
    <row r="5940" spans="1:26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7"/>
      <c r="R5940" s="7"/>
      <c r="S5940" s="7"/>
      <c r="T5940" s="7"/>
      <c r="U5940" s="7"/>
      <c r="V5940" s="7"/>
      <c r="W5940" s="7"/>
      <c r="X5940" s="7"/>
      <c r="Y5940" s="7"/>
      <c r="Z5940" s="7"/>
    </row>
    <row r="5941" spans="1:26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7"/>
      <c r="R5941" s="7"/>
      <c r="S5941" s="7"/>
      <c r="T5941" s="7"/>
      <c r="U5941" s="7"/>
      <c r="V5941" s="7"/>
      <c r="W5941" s="7"/>
      <c r="X5941" s="7"/>
      <c r="Y5941" s="7"/>
      <c r="Z5941" s="7"/>
    </row>
    <row r="5942" spans="1:26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7"/>
      <c r="R5942" s="7"/>
      <c r="S5942" s="7"/>
      <c r="T5942" s="7"/>
      <c r="U5942" s="7"/>
      <c r="V5942" s="7"/>
      <c r="W5942" s="7"/>
      <c r="X5942" s="7"/>
      <c r="Y5942" s="7"/>
      <c r="Z5942" s="7"/>
    </row>
    <row r="5943" spans="1:26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7"/>
      <c r="R5943" s="7"/>
      <c r="S5943" s="7"/>
      <c r="T5943" s="7"/>
      <c r="U5943" s="7"/>
      <c r="V5943" s="7"/>
      <c r="W5943" s="7"/>
      <c r="X5943" s="7"/>
      <c r="Y5943" s="7"/>
      <c r="Z5943" s="7"/>
    </row>
    <row r="5944" spans="1:26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7"/>
      <c r="R5944" s="7"/>
      <c r="S5944" s="7"/>
      <c r="T5944" s="7"/>
      <c r="U5944" s="7"/>
      <c r="V5944" s="7"/>
      <c r="W5944" s="7"/>
      <c r="X5944" s="7"/>
      <c r="Y5944" s="7"/>
      <c r="Z5944" s="7"/>
    </row>
    <row r="5945" spans="1:26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7"/>
      <c r="R5945" s="7"/>
      <c r="S5945" s="7"/>
      <c r="T5945" s="7"/>
      <c r="U5945" s="7"/>
      <c r="V5945" s="7"/>
      <c r="W5945" s="7"/>
      <c r="X5945" s="7"/>
      <c r="Y5945" s="7"/>
      <c r="Z5945" s="7"/>
    </row>
    <row r="5946" spans="1:26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7"/>
      <c r="R5946" s="7"/>
      <c r="S5946" s="7"/>
      <c r="T5946" s="7"/>
      <c r="U5946" s="7"/>
      <c r="V5946" s="7"/>
      <c r="W5946" s="7"/>
      <c r="X5946" s="7"/>
      <c r="Y5946" s="7"/>
      <c r="Z5946" s="7"/>
    </row>
    <row r="5947" spans="1:26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7"/>
      <c r="R5947" s="7"/>
      <c r="S5947" s="7"/>
      <c r="T5947" s="7"/>
      <c r="U5947" s="7"/>
      <c r="V5947" s="7"/>
      <c r="W5947" s="7"/>
      <c r="X5947" s="7"/>
      <c r="Y5947" s="7"/>
      <c r="Z5947" s="7"/>
    </row>
    <row r="5948" spans="1:26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7"/>
      <c r="R5948" s="7"/>
      <c r="S5948" s="7"/>
      <c r="T5948" s="7"/>
      <c r="U5948" s="7"/>
      <c r="V5948" s="7"/>
      <c r="W5948" s="7"/>
      <c r="X5948" s="7"/>
      <c r="Y5948" s="7"/>
      <c r="Z5948" s="7"/>
    </row>
    <row r="5949" spans="1:26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7"/>
      <c r="R5949" s="7"/>
      <c r="S5949" s="7"/>
      <c r="T5949" s="7"/>
      <c r="U5949" s="7"/>
      <c r="V5949" s="7"/>
      <c r="W5949" s="7"/>
      <c r="X5949" s="7"/>
      <c r="Y5949" s="7"/>
      <c r="Z5949" s="7"/>
    </row>
    <row r="5950" spans="1:26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7"/>
      <c r="R5950" s="7"/>
      <c r="S5950" s="7"/>
      <c r="T5950" s="7"/>
      <c r="U5950" s="7"/>
      <c r="V5950" s="7"/>
      <c r="W5950" s="7"/>
      <c r="X5950" s="7"/>
      <c r="Y5950" s="7"/>
      <c r="Z5950" s="7"/>
    </row>
    <row r="5951" spans="1:26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7"/>
      <c r="R5951" s="7"/>
      <c r="S5951" s="7"/>
      <c r="T5951" s="7"/>
      <c r="U5951" s="7"/>
      <c r="V5951" s="7"/>
      <c r="W5951" s="7"/>
      <c r="X5951" s="7"/>
      <c r="Y5951" s="7"/>
      <c r="Z5951" s="7"/>
    </row>
    <row r="5952" spans="1:26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7"/>
      <c r="P5952" s="7"/>
      <c r="Q5952" s="7"/>
      <c r="R5952" s="7"/>
      <c r="S5952" s="7"/>
      <c r="T5952" s="7"/>
      <c r="U5952" s="7"/>
      <c r="V5952" s="7"/>
      <c r="W5952" s="7"/>
      <c r="X5952" s="7"/>
      <c r="Y5952" s="7"/>
      <c r="Z5952" s="7"/>
    </row>
    <row r="5953" spans="1:26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7"/>
      <c r="P5953" s="7"/>
      <c r="Q5953" s="7"/>
      <c r="R5953" s="7"/>
      <c r="S5953" s="7"/>
      <c r="T5953" s="7"/>
      <c r="U5953" s="7"/>
      <c r="V5953" s="7"/>
      <c r="W5953" s="7"/>
      <c r="X5953" s="7"/>
      <c r="Y5953" s="7"/>
      <c r="Z5953" s="7"/>
    </row>
    <row r="5954" spans="1:26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7"/>
      <c r="R5954" s="7"/>
      <c r="S5954" s="7"/>
      <c r="T5954" s="7"/>
      <c r="U5954" s="7"/>
      <c r="V5954" s="7"/>
      <c r="W5954" s="7"/>
      <c r="X5954" s="7"/>
      <c r="Y5954" s="7"/>
      <c r="Z5954" s="7"/>
    </row>
    <row r="5955" spans="1:26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7"/>
      <c r="R5955" s="7"/>
      <c r="S5955" s="7"/>
      <c r="T5955" s="7"/>
      <c r="U5955" s="7"/>
      <c r="V5955" s="7"/>
      <c r="W5955" s="7"/>
      <c r="X5955" s="7"/>
      <c r="Y5955" s="7"/>
      <c r="Z5955" s="7"/>
    </row>
    <row r="5956" spans="1:26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/>
      <c r="Q5956" s="7"/>
      <c r="R5956" s="7"/>
      <c r="S5956" s="7"/>
      <c r="T5956" s="7"/>
      <c r="U5956" s="7"/>
      <c r="V5956" s="7"/>
      <c r="W5956" s="7"/>
      <c r="X5956" s="7"/>
      <c r="Y5956" s="7"/>
      <c r="Z5956" s="7"/>
    </row>
    <row r="5957" spans="1:26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7"/>
      <c r="R5957" s="7"/>
      <c r="S5957" s="7"/>
      <c r="T5957" s="7"/>
      <c r="U5957" s="7"/>
      <c r="V5957" s="7"/>
      <c r="W5957" s="7"/>
      <c r="X5957" s="7"/>
      <c r="Y5957" s="7"/>
      <c r="Z5957" s="7"/>
    </row>
    <row r="5958" spans="1:26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7"/>
      <c r="R5958" s="7"/>
      <c r="S5958" s="7"/>
      <c r="T5958" s="7"/>
      <c r="U5958" s="7"/>
      <c r="V5958" s="7"/>
      <c r="W5958" s="7"/>
      <c r="X5958" s="7"/>
      <c r="Y5958" s="7"/>
      <c r="Z5958" s="7"/>
    </row>
    <row r="5959" spans="1:26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7"/>
      <c r="R5959" s="7"/>
      <c r="S5959" s="7"/>
      <c r="T5959" s="7"/>
      <c r="U5959" s="7"/>
      <c r="V5959" s="7"/>
      <c r="W5959" s="7"/>
      <c r="X5959" s="7"/>
      <c r="Y5959" s="7"/>
      <c r="Z5959" s="7"/>
    </row>
    <row r="5960" spans="1:26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7"/>
      <c r="R5960" s="7"/>
      <c r="S5960" s="7"/>
      <c r="T5960" s="7"/>
      <c r="U5960" s="7"/>
      <c r="V5960" s="7"/>
      <c r="W5960" s="7"/>
      <c r="X5960" s="7"/>
      <c r="Y5960" s="7"/>
      <c r="Z5960" s="7"/>
    </row>
    <row r="5961" spans="1:26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/>
      <c r="Q5961" s="7"/>
      <c r="R5961" s="7"/>
      <c r="S5961" s="7"/>
      <c r="T5961" s="7"/>
      <c r="U5961" s="7"/>
      <c r="V5961" s="7"/>
      <c r="W5961" s="7"/>
      <c r="X5961" s="7"/>
      <c r="Y5961" s="7"/>
      <c r="Z5961" s="7"/>
    </row>
    <row r="5962" spans="1:26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7"/>
      <c r="P5962" s="7"/>
      <c r="Q5962" s="7"/>
      <c r="R5962" s="7"/>
      <c r="S5962" s="7"/>
      <c r="T5962" s="7"/>
      <c r="U5962" s="7"/>
      <c r="V5962" s="7"/>
      <c r="W5962" s="7"/>
      <c r="X5962" s="7"/>
      <c r="Y5962" s="7"/>
      <c r="Z5962" s="7"/>
    </row>
    <row r="5963" spans="1:26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7"/>
      <c r="P5963" s="7"/>
      <c r="Q5963" s="7"/>
      <c r="R5963" s="7"/>
      <c r="S5963" s="7"/>
      <c r="T5963" s="7"/>
      <c r="U5963" s="7"/>
      <c r="V5963" s="7"/>
      <c r="W5963" s="7"/>
      <c r="X5963" s="7"/>
      <c r="Y5963" s="7"/>
      <c r="Z5963" s="7"/>
    </row>
    <row r="5964" spans="1:26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7"/>
      <c r="P5964" s="7"/>
      <c r="Q5964" s="7"/>
      <c r="R5964" s="7"/>
      <c r="S5964" s="7"/>
      <c r="T5964" s="7"/>
      <c r="U5964" s="7"/>
      <c r="V5964" s="7"/>
      <c r="W5964" s="7"/>
      <c r="X5964" s="7"/>
      <c r="Y5964" s="7"/>
      <c r="Z5964" s="7"/>
    </row>
    <row r="5965" spans="1:26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7"/>
      <c r="P5965" s="7"/>
      <c r="Q5965" s="7"/>
      <c r="R5965" s="7"/>
      <c r="S5965" s="7"/>
      <c r="T5965" s="7"/>
      <c r="U5965" s="7"/>
      <c r="V5965" s="7"/>
      <c r="W5965" s="7"/>
      <c r="X5965" s="7"/>
      <c r="Y5965" s="7"/>
      <c r="Z5965" s="7"/>
    </row>
    <row r="5966" spans="1:26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/>
      <c r="P5966" s="7"/>
      <c r="Q5966" s="7"/>
      <c r="R5966" s="7"/>
      <c r="S5966" s="7"/>
      <c r="T5966" s="7"/>
      <c r="U5966" s="7"/>
      <c r="V5966" s="7"/>
      <c r="W5966" s="7"/>
      <c r="X5966" s="7"/>
      <c r="Y5966" s="7"/>
      <c r="Z5966" s="7"/>
    </row>
    <row r="5967" spans="1:26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7"/>
      <c r="R5967" s="7"/>
      <c r="S5967" s="7"/>
      <c r="T5967" s="7"/>
      <c r="U5967" s="7"/>
      <c r="V5967" s="7"/>
      <c r="W5967" s="7"/>
      <c r="X5967" s="7"/>
      <c r="Y5967" s="7"/>
      <c r="Z5967" s="7"/>
    </row>
    <row r="5968" spans="1:26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7"/>
      <c r="P5968" s="7"/>
      <c r="Q5968" s="7"/>
      <c r="R5968" s="7"/>
      <c r="S5968" s="7"/>
      <c r="T5968" s="7"/>
      <c r="U5968" s="7"/>
      <c r="V5968" s="7"/>
      <c r="W5968" s="7"/>
      <c r="X5968" s="7"/>
      <c r="Y5968" s="7"/>
      <c r="Z5968" s="7"/>
    </row>
    <row r="5969" spans="1:26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7"/>
      <c r="R5969" s="7"/>
      <c r="S5969" s="7"/>
      <c r="T5969" s="7"/>
      <c r="U5969" s="7"/>
      <c r="V5969" s="7"/>
      <c r="W5969" s="7"/>
      <c r="X5969" s="7"/>
      <c r="Y5969" s="7"/>
      <c r="Z5969" s="7"/>
    </row>
    <row r="5970" spans="1:26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7"/>
      <c r="R5970" s="7"/>
      <c r="S5970" s="7"/>
      <c r="T5970" s="7"/>
      <c r="U5970" s="7"/>
      <c r="V5970" s="7"/>
      <c r="W5970" s="7"/>
      <c r="X5970" s="7"/>
      <c r="Y5970" s="7"/>
      <c r="Z5970" s="7"/>
    </row>
    <row r="5971" spans="1:26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7"/>
      <c r="P5971" s="7"/>
      <c r="Q5971" s="7"/>
      <c r="R5971" s="7"/>
      <c r="S5971" s="7"/>
      <c r="T5971" s="7"/>
      <c r="U5971" s="7"/>
      <c r="V5971" s="7"/>
      <c r="W5971" s="7"/>
      <c r="X5971" s="7"/>
      <c r="Y5971" s="7"/>
      <c r="Z5971" s="7"/>
    </row>
    <row r="5972" spans="1:26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/>
      <c r="P5972" s="7"/>
      <c r="Q5972" s="7"/>
      <c r="R5972" s="7"/>
      <c r="S5972" s="7"/>
      <c r="T5972" s="7"/>
      <c r="U5972" s="7"/>
      <c r="V5972" s="7"/>
      <c r="W5972" s="7"/>
      <c r="X5972" s="7"/>
      <c r="Y5972" s="7"/>
      <c r="Z5972" s="7"/>
    </row>
    <row r="5973" spans="1:26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/>
      <c r="P5973" s="7"/>
      <c r="Q5973" s="7"/>
      <c r="R5973" s="7"/>
      <c r="S5973" s="7"/>
      <c r="T5973" s="7"/>
      <c r="U5973" s="7"/>
      <c r="V5973" s="7"/>
      <c r="W5973" s="7"/>
      <c r="X5973" s="7"/>
      <c r="Y5973" s="7"/>
      <c r="Z5973" s="7"/>
    </row>
    <row r="5974" spans="1:26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7"/>
      <c r="R5974" s="7"/>
      <c r="S5974" s="7"/>
      <c r="T5974" s="7"/>
      <c r="U5974" s="7"/>
      <c r="V5974" s="7"/>
      <c r="W5974" s="7"/>
      <c r="X5974" s="7"/>
      <c r="Y5974" s="7"/>
      <c r="Z5974" s="7"/>
    </row>
    <row r="5975" spans="1:26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7"/>
      <c r="R5975" s="7"/>
      <c r="S5975" s="7"/>
      <c r="T5975" s="7"/>
      <c r="U5975" s="7"/>
      <c r="V5975" s="7"/>
      <c r="W5975" s="7"/>
      <c r="X5975" s="7"/>
      <c r="Y5975" s="7"/>
      <c r="Z5975" s="7"/>
    </row>
    <row r="5976" spans="1:26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7"/>
      <c r="R5976" s="7"/>
      <c r="S5976" s="7"/>
      <c r="T5976" s="7"/>
      <c r="U5976" s="7"/>
      <c r="V5976" s="7"/>
      <c r="W5976" s="7"/>
      <c r="X5976" s="7"/>
      <c r="Y5976" s="7"/>
      <c r="Z5976" s="7"/>
    </row>
    <row r="5977" spans="1:26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7"/>
      <c r="P5977" s="7"/>
      <c r="Q5977" s="7"/>
      <c r="R5977" s="7"/>
      <c r="S5977" s="7"/>
      <c r="T5977" s="7"/>
      <c r="U5977" s="7"/>
      <c r="V5977" s="7"/>
      <c r="W5977" s="7"/>
      <c r="X5977" s="7"/>
      <c r="Y5977" s="7"/>
      <c r="Z5977" s="7"/>
    </row>
    <row r="5978" spans="1:26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7"/>
      <c r="R5978" s="7"/>
      <c r="S5978" s="7"/>
      <c r="T5978" s="7"/>
      <c r="U5978" s="7"/>
      <c r="V5978" s="7"/>
      <c r="W5978" s="7"/>
      <c r="X5978" s="7"/>
      <c r="Y5978" s="7"/>
      <c r="Z5978" s="7"/>
    </row>
    <row r="5979" spans="1:26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/>
      <c r="Q5979" s="7"/>
      <c r="R5979" s="7"/>
      <c r="S5979" s="7"/>
      <c r="T5979" s="7"/>
      <c r="U5979" s="7"/>
      <c r="V5979" s="7"/>
      <c r="W5979" s="7"/>
      <c r="X5979" s="7"/>
      <c r="Y5979" s="7"/>
      <c r="Z5979" s="7"/>
    </row>
    <row r="5980" spans="1:26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7"/>
      <c r="P5980" s="7"/>
      <c r="Q5980" s="7"/>
      <c r="R5980" s="7"/>
      <c r="S5980" s="7"/>
      <c r="T5980" s="7"/>
      <c r="U5980" s="7"/>
      <c r="V5980" s="7"/>
      <c r="W5980" s="7"/>
      <c r="X5980" s="7"/>
      <c r="Y5980" s="7"/>
      <c r="Z5980" s="7"/>
    </row>
    <row r="5981" spans="1:26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7"/>
      <c r="P5981" s="7"/>
      <c r="Q5981" s="7"/>
      <c r="R5981" s="7"/>
      <c r="S5981" s="7"/>
      <c r="T5981" s="7"/>
      <c r="U5981" s="7"/>
      <c r="V5981" s="7"/>
      <c r="W5981" s="7"/>
      <c r="X5981" s="7"/>
      <c r="Y5981" s="7"/>
      <c r="Z5981" s="7"/>
    </row>
    <row r="5982" spans="1:26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7"/>
      <c r="P5982" s="7"/>
      <c r="Q5982" s="7"/>
      <c r="R5982" s="7"/>
      <c r="S5982" s="7"/>
      <c r="T5982" s="7"/>
      <c r="U5982" s="7"/>
      <c r="V5982" s="7"/>
      <c r="W5982" s="7"/>
      <c r="X5982" s="7"/>
      <c r="Y5982" s="7"/>
      <c r="Z5982" s="7"/>
    </row>
    <row r="5983" spans="1:26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7"/>
      <c r="R5983" s="7"/>
      <c r="S5983" s="7"/>
      <c r="T5983" s="7"/>
      <c r="U5983" s="7"/>
      <c r="V5983" s="7"/>
      <c r="W5983" s="7"/>
      <c r="X5983" s="7"/>
      <c r="Y5983" s="7"/>
      <c r="Z5983" s="7"/>
    </row>
    <row r="5984" spans="1:26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7"/>
      <c r="R5984" s="7"/>
      <c r="S5984" s="7"/>
      <c r="T5984" s="7"/>
      <c r="U5984" s="7"/>
      <c r="V5984" s="7"/>
      <c r="W5984" s="7"/>
      <c r="X5984" s="7"/>
      <c r="Y5984" s="7"/>
      <c r="Z5984" s="7"/>
    </row>
    <row r="5985" spans="1:26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7"/>
      <c r="R5985" s="7"/>
      <c r="S5985" s="7"/>
      <c r="T5985" s="7"/>
      <c r="U5985" s="7"/>
      <c r="V5985" s="7"/>
      <c r="W5985" s="7"/>
      <c r="X5985" s="7"/>
      <c r="Y5985" s="7"/>
      <c r="Z5985" s="7"/>
    </row>
    <row r="5986" spans="1:26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7"/>
      <c r="P5986" s="7"/>
      <c r="Q5986" s="7"/>
      <c r="R5986" s="7"/>
      <c r="S5986" s="7"/>
      <c r="T5986" s="7"/>
      <c r="U5986" s="7"/>
      <c r="V5986" s="7"/>
      <c r="W5986" s="7"/>
      <c r="X5986" s="7"/>
      <c r="Y5986" s="7"/>
      <c r="Z5986" s="7"/>
    </row>
    <row r="5987" spans="1:26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/>
      <c r="Q5987" s="7"/>
      <c r="R5987" s="7"/>
      <c r="S5987" s="7"/>
      <c r="T5987" s="7"/>
      <c r="U5987" s="7"/>
      <c r="V5987" s="7"/>
      <c r="W5987" s="7"/>
      <c r="X5987" s="7"/>
      <c r="Y5987" s="7"/>
      <c r="Z5987" s="7"/>
    </row>
    <row r="5988" spans="1:26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7"/>
      <c r="R5988" s="7"/>
      <c r="S5988" s="7"/>
      <c r="T5988" s="7"/>
      <c r="U5988" s="7"/>
      <c r="V5988" s="7"/>
      <c r="W5988" s="7"/>
      <c r="X5988" s="7"/>
      <c r="Y5988" s="7"/>
      <c r="Z5988" s="7"/>
    </row>
    <row r="5989" spans="1:26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7"/>
      <c r="R5989" s="7"/>
      <c r="S5989" s="7"/>
      <c r="T5989" s="7"/>
      <c r="U5989" s="7"/>
      <c r="V5989" s="7"/>
      <c r="W5989" s="7"/>
      <c r="X5989" s="7"/>
      <c r="Y5989" s="7"/>
      <c r="Z5989" s="7"/>
    </row>
    <row r="5990" spans="1:26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7"/>
      <c r="R5990" s="7"/>
      <c r="S5990" s="7"/>
      <c r="T5990" s="7"/>
      <c r="U5990" s="7"/>
      <c r="V5990" s="7"/>
      <c r="W5990" s="7"/>
      <c r="X5990" s="7"/>
      <c r="Y5990" s="7"/>
      <c r="Z5990" s="7"/>
    </row>
    <row r="5991" spans="1:26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7"/>
      <c r="R5991" s="7"/>
      <c r="S5991" s="7"/>
      <c r="T5991" s="7"/>
      <c r="U5991" s="7"/>
      <c r="V5991" s="7"/>
      <c r="W5991" s="7"/>
      <c r="X5991" s="7"/>
      <c r="Y5991" s="7"/>
      <c r="Z5991" s="7"/>
    </row>
    <row r="5992" spans="1:26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7"/>
      <c r="R5992" s="7"/>
      <c r="S5992" s="7"/>
      <c r="T5992" s="7"/>
      <c r="U5992" s="7"/>
      <c r="V5992" s="7"/>
      <c r="W5992" s="7"/>
      <c r="X5992" s="7"/>
      <c r="Y5992" s="7"/>
      <c r="Z5992" s="7"/>
    </row>
    <row r="5993" spans="1:26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7"/>
      <c r="R5993" s="7"/>
      <c r="S5993" s="7"/>
      <c r="T5993" s="7"/>
      <c r="U5993" s="7"/>
      <c r="V5993" s="7"/>
      <c r="W5993" s="7"/>
      <c r="X5993" s="7"/>
      <c r="Y5993" s="7"/>
      <c r="Z5993" s="7"/>
    </row>
    <row r="5994" spans="1:26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7"/>
      <c r="P5994" s="7"/>
      <c r="Q5994" s="7"/>
      <c r="R5994" s="7"/>
      <c r="S5994" s="7"/>
      <c r="T5994" s="7"/>
      <c r="U5994" s="7"/>
      <c r="V5994" s="7"/>
      <c r="W5994" s="7"/>
      <c r="X5994" s="7"/>
      <c r="Y5994" s="7"/>
      <c r="Z5994" s="7"/>
    </row>
    <row r="5995" spans="1:26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/>
      <c r="Q5995" s="7"/>
      <c r="R5995" s="7"/>
      <c r="S5995" s="7"/>
      <c r="T5995" s="7"/>
      <c r="U5995" s="7"/>
      <c r="V5995" s="7"/>
      <c r="W5995" s="7"/>
      <c r="X5995" s="7"/>
      <c r="Y5995" s="7"/>
      <c r="Z5995" s="7"/>
    </row>
    <row r="5996" spans="1:26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7"/>
      <c r="R5996" s="7"/>
      <c r="S5996" s="7"/>
      <c r="T5996" s="7"/>
      <c r="U5996" s="7"/>
      <c r="V5996" s="7"/>
      <c r="W5996" s="7"/>
      <c r="X5996" s="7"/>
      <c r="Y5996" s="7"/>
      <c r="Z5996" s="7"/>
    </row>
    <row r="5997" spans="1:26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7"/>
      <c r="R5997" s="7"/>
      <c r="S5997" s="7"/>
      <c r="T5997" s="7"/>
      <c r="U5997" s="7"/>
      <c r="V5997" s="7"/>
      <c r="W5997" s="7"/>
      <c r="X5997" s="7"/>
      <c r="Y5997" s="7"/>
      <c r="Z5997" s="7"/>
    </row>
    <row r="5998" spans="1:26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7"/>
      <c r="R5998" s="7"/>
      <c r="S5998" s="7"/>
      <c r="T5998" s="7"/>
      <c r="U5998" s="7"/>
      <c r="V5998" s="7"/>
      <c r="W5998" s="7"/>
      <c r="X5998" s="7"/>
      <c r="Y5998" s="7"/>
      <c r="Z5998" s="7"/>
    </row>
    <row r="5999" spans="1:26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7"/>
      <c r="R5999" s="7"/>
      <c r="S5999" s="7"/>
      <c r="T5999" s="7"/>
      <c r="U5999" s="7"/>
      <c r="V5999" s="7"/>
      <c r="W5999" s="7"/>
      <c r="X5999" s="7"/>
      <c r="Y5999" s="7"/>
      <c r="Z5999" s="7"/>
    </row>
    <row r="6000" spans="1:26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7"/>
      <c r="P6000" s="7"/>
      <c r="Q6000" s="7"/>
      <c r="R6000" s="7"/>
      <c r="S6000" s="7"/>
      <c r="T6000" s="7"/>
      <c r="U6000" s="7"/>
      <c r="V6000" s="7"/>
      <c r="W6000" s="7"/>
      <c r="X6000" s="7"/>
      <c r="Y6000" s="7"/>
      <c r="Z6000" s="7"/>
    </row>
    <row r="6001" spans="1:26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7"/>
      <c r="R6001" s="7"/>
      <c r="S6001" s="7"/>
      <c r="T6001" s="7"/>
      <c r="U6001" s="7"/>
      <c r="V6001" s="7"/>
      <c r="W6001" s="7"/>
      <c r="X6001" s="7"/>
      <c r="Y6001" s="7"/>
      <c r="Z6001" s="7"/>
    </row>
    <row r="6002" spans="1:26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7"/>
      <c r="R6002" s="7"/>
      <c r="S6002" s="7"/>
      <c r="T6002" s="7"/>
      <c r="U6002" s="7"/>
      <c r="V6002" s="7"/>
      <c r="W6002" s="7"/>
      <c r="X6002" s="7"/>
      <c r="Y6002" s="7"/>
      <c r="Z6002" s="7"/>
    </row>
    <row r="6003" spans="1:26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7"/>
      <c r="P6003" s="7"/>
      <c r="Q6003" s="7"/>
      <c r="R6003" s="7"/>
      <c r="S6003" s="7"/>
      <c r="T6003" s="7"/>
      <c r="U6003" s="7"/>
      <c r="V6003" s="7"/>
      <c r="W6003" s="7"/>
      <c r="X6003" s="7"/>
      <c r="Y6003" s="7"/>
      <c r="Z6003" s="7"/>
    </row>
    <row r="6004" spans="1:26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7"/>
      <c r="R6004" s="7"/>
      <c r="S6004" s="7"/>
      <c r="T6004" s="7"/>
      <c r="U6004" s="7"/>
      <c r="V6004" s="7"/>
      <c r="W6004" s="7"/>
      <c r="X6004" s="7"/>
      <c r="Y6004" s="7"/>
      <c r="Z6004" s="7"/>
    </row>
    <row r="6005" spans="1:26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7"/>
      <c r="P6005" s="7"/>
      <c r="Q6005" s="7"/>
      <c r="R6005" s="7"/>
      <c r="S6005" s="7"/>
      <c r="T6005" s="7"/>
      <c r="U6005" s="7"/>
      <c r="V6005" s="7"/>
      <c r="W6005" s="7"/>
      <c r="X6005" s="7"/>
      <c r="Y6005" s="7"/>
      <c r="Z6005" s="7"/>
    </row>
    <row r="6006" spans="1:26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7"/>
      <c r="P6006" s="7"/>
      <c r="Q6006" s="7"/>
      <c r="R6006" s="7"/>
      <c r="S6006" s="7"/>
      <c r="T6006" s="7"/>
      <c r="U6006" s="7"/>
      <c r="V6006" s="7"/>
      <c r="W6006" s="7"/>
      <c r="X6006" s="7"/>
      <c r="Y6006" s="7"/>
      <c r="Z6006" s="7"/>
    </row>
    <row r="6007" spans="1:26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7"/>
      <c r="R6007" s="7"/>
      <c r="S6007" s="7"/>
      <c r="T6007" s="7"/>
      <c r="U6007" s="7"/>
      <c r="V6007" s="7"/>
      <c r="W6007" s="7"/>
      <c r="X6007" s="7"/>
      <c r="Y6007" s="7"/>
      <c r="Z6007" s="7"/>
    </row>
    <row r="6008" spans="1:26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7"/>
      <c r="R6008" s="7"/>
      <c r="S6008" s="7"/>
      <c r="T6008" s="7"/>
      <c r="U6008" s="7"/>
      <c r="V6008" s="7"/>
      <c r="W6008" s="7"/>
      <c r="X6008" s="7"/>
      <c r="Y6008" s="7"/>
      <c r="Z6008" s="7"/>
    </row>
    <row r="6009" spans="1:26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7"/>
      <c r="R6009" s="7"/>
      <c r="S6009" s="7"/>
      <c r="T6009" s="7"/>
      <c r="U6009" s="7"/>
      <c r="V6009" s="7"/>
      <c r="W6009" s="7"/>
      <c r="X6009" s="7"/>
      <c r="Y6009" s="7"/>
      <c r="Z6009" s="7"/>
    </row>
    <row r="6010" spans="1:26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7"/>
      <c r="R6010" s="7"/>
      <c r="S6010" s="7"/>
      <c r="T6010" s="7"/>
      <c r="U6010" s="7"/>
      <c r="V6010" s="7"/>
      <c r="W6010" s="7"/>
      <c r="X6010" s="7"/>
      <c r="Y6010" s="7"/>
      <c r="Z6010" s="7"/>
    </row>
    <row r="6011" spans="1:26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7"/>
      <c r="R6011" s="7"/>
      <c r="S6011" s="7"/>
      <c r="T6011" s="7"/>
      <c r="U6011" s="7"/>
      <c r="V6011" s="7"/>
      <c r="W6011" s="7"/>
      <c r="X6011" s="7"/>
      <c r="Y6011" s="7"/>
      <c r="Z6011" s="7"/>
    </row>
    <row r="6012" spans="1:26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7"/>
      <c r="R6012" s="7"/>
      <c r="S6012" s="7"/>
      <c r="T6012" s="7"/>
      <c r="U6012" s="7"/>
      <c r="V6012" s="7"/>
      <c r="W6012" s="7"/>
      <c r="X6012" s="7"/>
      <c r="Y6012" s="7"/>
      <c r="Z6012" s="7"/>
    </row>
    <row r="6013" spans="1:26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7"/>
      <c r="R6013" s="7"/>
      <c r="S6013" s="7"/>
      <c r="T6013" s="7"/>
      <c r="U6013" s="7"/>
      <c r="V6013" s="7"/>
      <c r="W6013" s="7"/>
      <c r="X6013" s="7"/>
      <c r="Y6013" s="7"/>
      <c r="Z6013" s="7"/>
    </row>
    <row r="6014" spans="1:26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7"/>
      <c r="R6014" s="7"/>
      <c r="S6014" s="7"/>
      <c r="T6014" s="7"/>
      <c r="U6014" s="7"/>
      <c r="V6014" s="7"/>
      <c r="W6014" s="7"/>
      <c r="X6014" s="7"/>
      <c r="Y6014" s="7"/>
      <c r="Z6014" s="7"/>
    </row>
    <row r="6015" spans="1:26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7"/>
      <c r="R6015" s="7"/>
      <c r="S6015" s="7"/>
      <c r="T6015" s="7"/>
      <c r="U6015" s="7"/>
      <c r="V6015" s="7"/>
      <c r="W6015" s="7"/>
      <c r="X6015" s="7"/>
      <c r="Y6015" s="7"/>
      <c r="Z6015" s="7"/>
    </row>
    <row r="6016" spans="1:26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7"/>
      <c r="R6016" s="7"/>
      <c r="S6016" s="7"/>
      <c r="T6016" s="7"/>
      <c r="U6016" s="7"/>
      <c r="V6016" s="7"/>
      <c r="W6016" s="7"/>
      <c r="X6016" s="7"/>
      <c r="Y6016" s="7"/>
      <c r="Z6016" s="7"/>
    </row>
    <row r="6017" spans="1:26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7"/>
      <c r="R6017" s="7"/>
      <c r="S6017" s="7"/>
      <c r="T6017" s="7"/>
      <c r="U6017" s="7"/>
      <c r="V6017" s="7"/>
      <c r="W6017" s="7"/>
      <c r="X6017" s="7"/>
      <c r="Y6017" s="7"/>
      <c r="Z6017" s="7"/>
    </row>
    <row r="6018" spans="1:26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7"/>
      <c r="R6018" s="7"/>
      <c r="S6018" s="7"/>
      <c r="T6018" s="7"/>
      <c r="U6018" s="7"/>
      <c r="V6018" s="7"/>
      <c r="W6018" s="7"/>
      <c r="X6018" s="7"/>
      <c r="Y6018" s="7"/>
      <c r="Z6018" s="7"/>
    </row>
    <row r="6019" spans="1:26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7"/>
      <c r="R6019" s="7"/>
      <c r="S6019" s="7"/>
      <c r="T6019" s="7"/>
      <c r="U6019" s="7"/>
      <c r="V6019" s="7"/>
      <c r="W6019" s="7"/>
      <c r="X6019" s="7"/>
      <c r="Y6019" s="7"/>
      <c r="Z6019" s="7"/>
    </row>
    <row r="6020" spans="1:26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7"/>
      <c r="R6020" s="7"/>
      <c r="S6020" s="7"/>
      <c r="T6020" s="7"/>
      <c r="U6020" s="7"/>
      <c r="V6020" s="7"/>
      <c r="W6020" s="7"/>
      <c r="X6020" s="7"/>
      <c r="Y6020" s="7"/>
      <c r="Z6020" s="7"/>
    </row>
    <row r="6021" spans="1:26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7"/>
      <c r="P6021" s="7"/>
      <c r="Q6021" s="7"/>
      <c r="R6021" s="7"/>
      <c r="S6021" s="7"/>
      <c r="T6021" s="7"/>
      <c r="U6021" s="7"/>
      <c r="V6021" s="7"/>
      <c r="W6021" s="7"/>
      <c r="X6021" s="7"/>
      <c r="Y6021" s="7"/>
      <c r="Z6021" s="7"/>
    </row>
    <row r="6022" spans="1:26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7"/>
      <c r="R6022" s="7"/>
      <c r="S6022" s="7"/>
      <c r="T6022" s="7"/>
      <c r="U6022" s="7"/>
      <c r="V6022" s="7"/>
      <c r="W6022" s="7"/>
      <c r="X6022" s="7"/>
      <c r="Y6022" s="7"/>
      <c r="Z6022" s="7"/>
    </row>
    <row r="6023" spans="1:26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7"/>
      <c r="R6023" s="7"/>
      <c r="S6023" s="7"/>
      <c r="T6023" s="7"/>
      <c r="U6023" s="7"/>
      <c r="V6023" s="7"/>
      <c r="W6023" s="7"/>
      <c r="X6023" s="7"/>
      <c r="Y6023" s="7"/>
      <c r="Z6023" s="7"/>
    </row>
    <row r="6024" spans="1:26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7"/>
      <c r="R6024" s="7"/>
      <c r="S6024" s="7"/>
      <c r="T6024" s="7"/>
      <c r="U6024" s="7"/>
      <c r="V6024" s="7"/>
      <c r="W6024" s="7"/>
      <c r="X6024" s="7"/>
      <c r="Y6024" s="7"/>
      <c r="Z6024" s="7"/>
    </row>
    <row r="6025" spans="1:26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7"/>
      <c r="R6025" s="7"/>
      <c r="S6025" s="7"/>
      <c r="T6025" s="7"/>
      <c r="U6025" s="7"/>
      <c r="V6025" s="7"/>
      <c r="W6025" s="7"/>
      <c r="X6025" s="7"/>
      <c r="Y6025" s="7"/>
      <c r="Z6025" s="7"/>
    </row>
    <row r="6026" spans="1:26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7"/>
      <c r="R6026" s="7"/>
      <c r="S6026" s="7"/>
      <c r="T6026" s="7"/>
      <c r="U6026" s="7"/>
      <c r="V6026" s="7"/>
      <c r="W6026" s="7"/>
      <c r="X6026" s="7"/>
      <c r="Y6026" s="7"/>
      <c r="Z6026" s="7"/>
    </row>
    <row r="6027" spans="1:26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/>
      <c r="P6027" s="7"/>
      <c r="Q6027" s="7"/>
      <c r="R6027" s="7"/>
      <c r="S6027" s="7"/>
      <c r="T6027" s="7"/>
      <c r="U6027" s="7"/>
      <c r="V6027" s="7"/>
      <c r="W6027" s="7"/>
      <c r="X6027" s="7"/>
      <c r="Y6027" s="7"/>
      <c r="Z6027" s="7"/>
    </row>
    <row r="6028" spans="1:26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7"/>
      <c r="R6028" s="7"/>
      <c r="S6028" s="7"/>
      <c r="T6028" s="7"/>
      <c r="U6028" s="7"/>
      <c r="V6028" s="7"/>
      <c r="W6028" s="7"/>
      <c r="X6028" s="7"/>
      <c r="Y6028" s="7"/>
      <c r="Z6028" s="7"/>
    </row>
    <row r="6029" spans="1:26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7"/>
      <c r="R6029" s="7"/>
      <c r="S6029" s="7"/>
      <c r="T6029" s="7"/>
      <c r="U6029" s="7"/>
      <c r="V6029" s="7"/>
      <c r="W6029" s="7"/>
      <c r="X6029" s="7"/>
      <c r="Y6029" s="7"/>
      <c r="Z6029" s="7"/>
    </row>
    <row r="6030" spans="1:26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7"/>
      <c r="P6030" s="7"/>
      <c r="Q6030" s="7"/>
      <c r="R6030" s="7"/>
      <c r="S6030" s="7"/>
      <c r="T6030" s="7"/>
      <c r="U6030" s="7"/>
      <c r="V6030" s="7"/>
      <c r="W6030" s="7"/>
      <c r="X6030" s="7"/>
      <c r="Y6030" s="7"/>
      <c r="Z6030" s="7"/>
    </row>
    <row r="6031" spans="1:26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7"/>
      <c r="R6031" s="7"/>
      <c r="S6031" s="7"/>
      <c r="T6031" s="7"/>
      <c r="U6031" s="7"/>
      <c r="V6031" s="7"/>
      <c r="W6031" s="7"/>
      <c r="X6031" s="7"/>
      <c r="Y6031" s="7"/>
      <c r="Z6031" s="7"/>
    </row>
    <row r="6032" spans="1:26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7"/>
      <c r="P6032" s="7"/>
      <c r="Q6032" s="7"/>
      <c r="R6032" s="7"/>
      <c r="S6032" s="7"/>
      <c r="T6032" s="7"/>
      <c r="U6032" s="7"/>
      <c r="V6032" s="7"/>
      <c r="W6032" s="7"/>
      <c r="X6032" s="7"/>
      <c r="Y6032" s="7"/>
      <c r="Z6032" s="7"/>
    </row>
    <row r="6033" spans="1:26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7"/>
      <c r="R6033" s="7"/>
      <c r="S6033" s="7"/>
      <c r="T6033" s="7"/>
      <c r="U6033" s="7"/>
      <c r="V6033" s="7"/>
      <c r="W6033" s="7"/>
      <c r="X6033" s="7"/>
      <c r="Y6033" s="7"/>
      <c r="Z6033" s="7"/>
    </row>
    <row r="6034" spans="1:26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/>
      <c r="P6034" s="7"/>
      <c r="Q6034" s="7"/>
      <c r="R6034" s="7"/>
      <c r="S6034" s="7"/>
      <c r="T6034" s="7"/>
      <c r="U6034" s="7"/>
      <c r="V6034" s="7"/>
      <c r="W6034" s="7"/>
      <c r="X6034" s="7"/>
      <c r="Y6034" s="7"/>
      <c r="Z6034" s="7"/>
    </row>
    <row r="6035" spans="1:26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7"/>
      <c r="R6035" s="7"/>
      <c r="S6035" s="7"/>
      <c r="T6035" s="7"/>
      <c r="U6035" s="7"/>
      <c r="V6035" s="7"/>
      <c r="W6035" s="7"/>
      <c r="X6035" s="7"/>
      <c r="Y6035" s="7"/>
      <c r="Z6035" s="7"/>
    </row>
    <row r="6036" spans="1:26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7"/>
      <c r="R6036" s="7"/>
      <c r="S6036" s="7"/>
      <c r="T6036" s="7"/>
      <c r="U6036" s="7"/>
      <c r="V6036" s="7"/>
      <c r="W6036" s="7"/>
      <c r="X6036" s="7"/>
      <c r="Y6036" s="7"/>
      <c r="Z6036" s="7"/>
    </row>
    <row r="6037" spans="1:26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7"/>
      <c r="R6037" s="7"/>
      <c r="S6037" s="7"/>
      <c r="T6037" s="7"/>
      <c r="U6037" s="7"/>
      <c r="V6037" s="7"/>
      <c r="W6037" s="7"/>
      <c r="X6037" s="7"/>
      <c r="Y6037" s="7"/>
      <c r="Z6037" s="7"/>
    </row>
    <row r="6038" spans="1:26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7"/>
      <c r="R6038" s="7"/>
      <c r="S6038" s="7"/>
      <c r="T6038" s="7"/>
      <c r="U6038" s="7"/>
      <c r="V6038" s="7"/>
      <c r="W6038" s="7"/>
      <c r="X6038" s="7"/>
      <c r="Y6038" s="7"/>
      <c r="Z6038" s="7"/>
    </row>
    <row r="6039" spans="1:26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7"/>
      <c r="P6039" s="7"/>
      <c r="Q6039" s="7"/>
      <c r="R6039" s="7"/>
      <c r="S6039" s="7"/>
      <c r="T6039" s="7"/>
      <c r="U6039" s="7"/>
      <c r="V6039" s="7"/>
      <c r="W6039" s="7"/>
      <c r="X6039" s="7"/>
      <c r="Y6039" s="7"/>
      <c r="Z6039" s="7"/>
    </row>
    <row r="6040" spans="1:26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7"/>
      <c r="R6040" s="7"/>
      <c r="S6040" s="7"/>
      <c r="T6040" s="7"/>
      <c r="U6040" s="7"/>
      <c r="V6040" s="7"/>
      <c r="W6040" s="7"/>
      <c r="X6040" s="7"/>
      <c r="Y6040" s="7"/>
      <c r="Z6040" s="7"/>
    </row>
    <row r="6041" spans="1:26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7"/>
      <c r="R6041" s="7"/>
      <c r="S6041" s="7"/>
      <c r="T6041" s="7"/>
      <c r="U6041" s="7"/>
      <c r="V6041" s="7"/>
      <c r="W6041" s="7"/>
      <c r="X6041" s="7"/>
      <c r="Y6041" s="7"/>
      <c r="Z6041" s="7"/>
    </row>
    <row r="6042" spans="1:26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7"/>
      <c r="P6042" s="7"/>
      <c r="Q6042" s="7"/>
      <c r="R6042" s="7"/>
      <c r="S6042" s="7"/>
      <c r="T6042" s="7"/>
      <c r="U6042" s="7"/>
      <c r="V6042" s="7"/>
      <c r="W6042" s="7"/>
      <c r="X6042" s="7"/>
      <c r="Y6042" s="7"/>
      <c r="Z6042" s="7"/>
    </row>
    <row r="6043" spans="1:26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7"/>
      <c r="R6043" s="7"/>
      <c r="S6043" s="7"/>
      <c r="T6043" s="7"/>
      <c r="U6043" s="7"/>
      <c r="V6043" s="7"/>
      <c r="W6043" s="7"/>
      <c r="X6043" s="7"/>
      <c r="Y6043" s="7"/>
      <c r="Z6043" s="7"/>
    </row>
    <row r="6044" spans="1:26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/>
      <c r="P6044" s="7"/>
      <c r="Q6044" s="7"/>
      <c r="R6044" s="7"/>
      <c r="S6044" s="7"/>
      <c r="T6044" s="7"/>
      <c r="U6044" s="7"/>
      <c r="V6044" s="7"/>
      <c r="W6044" s="7"/>
      <c r="X6044" s="7"/>
      <c r="Y6044" s="7"/>
      <c r="Z6044" s="7"/>
    </row>
    <row r="6045" spans="1:26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7"/>
      <c r="P6045" s="7"/>
      <c r="Q6045" s="7"/>
      <c r="R6045" s="7"/>
      <c r="S6045" s="7"/>
      <c r="T6045" s="7"/>
      <c r="U6045" s="7"/>
      <c r="V6045" s="7"/>
      <c r="W6045" s="7"/>
      <c r="X6045" s="7"/>
      <c r="Y6045" s="7"/>
      <c r="Z6045" s="7"/>
    </row>
    <row r="6046" spans="1:26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/>
      <c r="Q6046" s="7"/>
      <c r="R6046" s="7"/>
      <c r="S6046" s="7"/>
      <c r="T6046" s="7"/>
      <c r="U6046" s="7"/>
      <c r="V6046" s="7"/>
      <c r="W6046" s="7"/>
      <c r="X6046" s="7"/>
      <c r="Y6046" s="7"/>
      <c r="Z6046" s="7"/>
    </row>
    <row r="6047" spans="1:26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7"/>
      <c r="R6047" s="7"/>
      <c r="S6047" s="7"/>
      <c r="T6047" s="7"/>
      <c r="U6047" s="7"/>
      <c r="V6047" s="7"/>
      <c r="W6047" s="7"/>
      <c r="X6047" s="7"/>
      <c r="Y6047" s="7"/>
      <c r="Z6047" s="7"/>
    </row>
    <row r="6048" spans="1:26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/>
      <c r="Q6048" s="7"/>
      <c r="R6048" s="7"/>
      <c r="S6048" s="7"/>
      <c r="T6048" s="7"/>
      <c r="U6048" s="7"/>
      <c r="V6048" s="7"/>
      <c r="W6048" s="7"/>
      <c r="X6048" s="7"/>
      <c r="Y6048" s="7"/>
      <c r="Z6048" s="7"/>
    </row>
    <row r="6049" spans="1:26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7"/>
      <c r="R6049" s="7"/>
      <c r="S6049" s="7"/>
      <c r="T6049" s="7"/>
      <c r="U6049" s="7"/>
      <c r="V6049" s="7"/>
      <c r="W6049" s="7"/>
      <c r="X6049" s="7"/>
      <c r="Y6049" s="7"/>
      <c r="Z6049" s="7"/>
    </row>
    <row r="6050" spans="1:26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/>
      <c r="Q6050" s="7"/>
      <c r="R6050" s="7"/>
      <c r="S6050" s="7"/>
      <c r="T6050" s="7"/>
      <c r="U6050" s="7"/>
      <c r="V6050" s="7"/>
      <c r="W6050" s="7"/>
      <c r="X6050" s="7"/>
      <c r="Y6050" s="7"/>
      <c r="Z6050" s="7"/>
    </row>
    <row r="6051" spans="1:26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7"/>
      <c r="R6051" s="7"/>
      <c r="S6051" s="7"/>
      <c r="T6051" s="7"/>
      <c r="U6051" s="7"/>
      <c r="V6051" s="7"/>
      <c r="W6051" s="7"/>
      <c r="X6051" s="7"/>
      <c r="Y6051" s="7"/>
      <c r="Z6051" s="7"/>
    </row>
    <row r="6052" spans="1:26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7"/>
      <c r="R6052" s="7"/>
      <c r="S6052" s="7"/>
      <c r="T6052" s="7"/>
      <c r="U6052" s="7"/>
      <c r="V6052" s="7"/>
      <c r="W6052" s="7"/>
      <c r="X6052" s="7"/>
      <c r="Y6052" s="7"/>
      <c r="Z6052" s="7"/>
    </row>
    <row r="6053" spans="1:26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/>
      <c r="Q6053" s="7"/>
      <c r="R6053" s="7"/>
      <c r="S6053" s="7"/>
      <c r="T6053" s="7"/>
      <c r="U6053" s="7"/>
      <c r="V6053" s="7"/>
      <c r="W6053" s="7"/>
      <c r="X6053" s="7"/>
      <c r="Y6053" s="7"/>
      <c r="Z6053" s="7"/>
    </row>
    <row r="6054" spans="1:26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/>
      <c r="Q6054" s="7"/>
      <c r="R6054" s="7"/>
      <c r="S6054" s="7"/>
      <c r="T6054" s="7"/>
      <c r="U6054" s="7"/>
      <c r="V6054" s="7"/>
      <c r="W6054" s="7"/>
      <c r="X6054" s="7"/>
      <c r="Y6054" s="7"/>
      <c r="Z6054" s="7"/>
    </row>
    <row r="6055" spans="1:26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7"/>
      <c r="R6055" s="7"/>
      <c r="S6055" s="7"/>
      <c r="T6055" s="7"/>
      <c r="U6055" s="7"/>
      <c r="V6055" s="7"/>
      <c r="W6055" s="7"/>
      <c r="X6055" s="7"/>
      <c r="Y6055" s="7"/>
      <c r="Z6055" s="7"/>
    </row>
    <row r="6056" spans="1:26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7"/>
      <c r="R6056" s="7"/>
      <c r="S6056" s="7"/>
      <c r="T6056" s="7"/>
      <c r="U6056" s="7"/>
      <c r="V6056" s="7"/>
      <c r="W6056" s="7"/>
      <c r="X6056" s="7"/>
      <c r="Y6056" s="7"/>
      <c r="Z6056" s="7"/>
    </row>
    <row r="6057" spans="1:26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7"/>
      <c r="R6057" s="7"/>
      <c r="S6057" s="7"/>
      <c r="T6057" s="7"/>
      <c r="U6057" s="7"/>
      <c r="V6057" s="7"/>
      <c r="W6057" s="7"/>
      <c r="X6057" s="7"/>
      <c r="Y6057" s="7"/>
      <c r="Z6057" s="7"/>
    </row>
    <row r="6058" spans="1:26">
      <c r="A6058" s="7"/>
      <c r="B6058" s="7"/>
      <c r="C6058" s="7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7"/>
      <c r="R6058" s="7"/>
      <c r="S6058" s="7"/>
      <c r="T6058" s="7"/>
      <c r="U6058" s="7"/>
      <c r="V6058" s="7"/>
      <c r="W6058" s="7"/>
      <c r="X6058" s="7"/>
      <c r="Y6058" s="7"/>
      <c r="Z6058" s="7"/>
    </row>
    <row r="6059" spans="1:26">
      <c r="A6059" s="7"/>
      <c r="B6059" s="7"/>
      <c r="C6059" s="7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/>
      <c r="Q6059" s="7"/>
      <c r="R6059" s="7"/>
      <c r="S6059" s="7"/>
      <c r="T6059" s="7"/>
      <c r="U6059" s="7"/>
      <c r="V6059" s="7"/>
      <c r="W6059" s="7"/>
      <c r="X6059" s="7"/>
      <c r="Y6059" s="7"/>
      <c r="Z6059" s="7"/>
    </row>
    <row r="6060" spans="1:26">
      <c r="A6060" s="7"/>
      <c r="B6060" s="7"/>
      <c r="C6060" s="7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7"/>
      <c r="P6060" s="7"/>
      <c r="Q6060" s="7"/>
      <c r="R6060" s="7"/>
      <c r="S6060" s="7"/>
      <c r="T6060" s="7"/>
      <c r="U6060" s="7"/>
      <c r="V6060" s="7"/>
      <c r="W6060" s="7"/>
      <c r="X6060" s="7"/>
      <c r="Y6060" s="7"/>
      <c r="Z6060" s="7"/>
    </row>
    <row r="6061" spans="1:26">
      <c r="A6061" s="7"/>
      <c r="B6061" s="7"/>
      <c r="C6061" s="7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7"/>
      <c r="P6061" s="7"/>
      <c r="Q6061" s="7"/>
      <c r="R6061" s="7"/>
      <c r="S6061" s="7"/>
      <c r="T6061" s="7"/>
      <c r="U6061" s="7"/>
      <c r="V6061" s="7"/>
      <c r="W6061" s="7"/>
      <c r="X6061" s="7"/>
      <c r="Y6061" s="7"/>
      <c r="Z6061" s="7"/>
    </row>
    <row r="6062" spans="1:26">
      <c r="A6062" s="7"/>
      <c r="B6062" s="7"/>
      <c r="C6062" s="7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7"/>
      <c r="R6062" s="7"/>
      <c r="S6062" s="7"/>
      <c r="T6062" s="7"/>
      <c r="U6062" s="7"/>
      <c r="V6062" s="7"/>
      <c r="W6062" s="7"/>
      <c r="X6062" s="7"/>
      <c r="Y6062" s="7"/>
      <c r="Z6062" s="7"/>
    </row>
    <row r="6063" spans="1:26">
      <c r="A6063" s="7"/>
      <c r="B6063" s="7"/>
      <c r="C6063" s="7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7"/>
      <c r="R6063" s="7"/>
      <c r="S6063" s="7"/>
      <c r="T6063" s="7"/>
      <c r="U6063" s="7"/>
      <c r="V6063" s="7"/>
      <c r="W6063" s="7"/>
      <c r="X6063" s="7"/>
      <c r="Y6063" s="7"/>
      <c r="Z6063" s="7"/>
    </row>
    <row r="6064" spans="1:26">
      <c r="A6064" s="7"/>
      <c r="B6064" s="7"/>
      <c r="C6064" s="7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7"/>
      <c r="R6064" s="7"/>
      <c r="S6064" s="7"/>
      <c r="T6064" s="7"/>
      <c r="U6064" s="7"/>
      <c r="V6064" s="7"/>
      <c r="W6064" s="7"/>
      <c r="X6064" s="7"/>
      <c r="Y6064" s="7"/>
      <c r="Z6064" s="7"/>
    </row>
    <row r="6065" spans="1:26">
      <c r="A6065" s="7"/>
      <c r="B6065" s="7"/>
      <c r="C6065" s="7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7"/>
      <c r="R6065" s="7"/>
      <c r="S6065" s="7"/>
      <c r="T6065" s="7"/>
      <c r="U6065" s="7"/>
      <c r="V6065" s="7"/>
      <c r="W6065" s="7"/>
      <c r="X6065" s="7"/>
      <c r="Y6065" s="7"/>
      <c r="Z6065" s="7"/>
    </row>
    <row r="6066" spans="1:26">
      <c r="A6066" s="7"/>
      <c r="B6066" s="7"/>
      <c r="C6066" s="7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7"/>
      <c r="R6066" s="7"/>
      <c r="S6066" s="7"/>
      <c r="T6066" s="7"/>
      <c r="U6066" s="7"/>
      <c r="V6066" s="7"/>
      <c r="W6066" s="7"/>
      <c r="X6066" s="7"/>
      <c r="Y6066" s="7"/>
      <c r="Z6066" s="7"/>
    </row>
    <row r="6067" spans="1:26">
      <c r="A6067" s="7"/>
      <c r="B6067" s="7"/>
      <c r="C6067" s="7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7"/>
      <c r="R6067" s="7"/>
      <c r="S6067" s="7"/>
      <c r="T6067" s="7"/>
      <c r="U6067" s="7"/>
      <c r="V6067" s="7"/>
      <c r="W6067" s="7"/>
      <c r="X6067" s="7"/>
      <c r="Y6067" s="7"/>
      <c r="Z6067" s="7"/>
    </row>
    <row r="6068" spans="1:26">
      <c r="A6068" s="7"/>
      <c r="B6068" s="7"/>
      <c r="C6068" s="7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/>
      <c r="Q6068" s="7"/>
      <c r="R6068" s="7"/>
      <c r="S6068" s="7"/>
      <c r="T6068" s="7"/>
      <c r="U6068" s="7"/>
      <c r="V6068" s="7"/>
      <c r="W6068" s="7"/>
      <c r="X6068" s="7"/>
      <c r="Y6068" s="7"/>
      <c r="Z6068" s="7"/>
    </row>
    <row r="6069" spans="1:26">
      <c r="A6069" s="7"/>
      <c r="B6069" s="7"/>
      <c r="C6069" s="7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7"/>
      <c r="R6069" s="7"/>
      <c r="S6069" s="7"/>
      <c r="T6069" s="7"/>
      <c r="U6069" s="7"/>
      <c r="V6069" s="7"/>
      <c r="W6069" s="7"/>
      <c r="X6069" s="7"/>
      <c r="Y6069" s="7"/>
      <c r="Z6069" s="7"/>
    </row>
    <row r="6070" spans="1:26">
      <c r="A6070" s="7"/>
      <c r="B6070" s="7"/>
      <c r="C6070" s="7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7"/>
      <c r="R6070" s="7"/>
      <c r="S6070" s="7"/>
      <c r="T6070" s="7"/>
      <c r="U6070" s="7"/>
      <c r="V6070" s="7"/>
      <c r="W6070" s="7"/>
      <c r="X6070" s="7"/>
      <c r="Y6070" s="7"/>
      <c r="Z6070" s="7"/>
    </row>
    <row r="6071" spans="1:26">
      <c r="A6071" s="7"/>
      <c r="B6071" s="7"/>
      <c r="C6071" s="7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7"/>
      <c r="R6071" s="7"/>
      <c r="S6071" s="7"/>
      <c r="T6071" s="7"/>
      <c r="U6071" s="7"/>
      <c r="V6071" s="7"/>
      <c r="W6071" s="7"/>
      <c r="X6071" s="7"/>
      <c r="Y6071" s="7"/>
      <c r="Z6071" s="7"/>
    </row>
    <row r="6072" spans="1:26">
      <c r="A6072" s="7"/>
      <c r="B6072" s="7"/>
      <c r="C6072" s="7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7"/>
      <c r="R6072" s="7"/>
      <c r="S6072" s="7"/>
      <c r="T6072" s="7"/>
      <c r="U6072" s="7"/>
      <c r="V6072" s="7"/>
      <c r="W6072" s="7"/>
      <c r="X6072" s="7"/>
      <c r="Y6072" s="7"/>
      <c r="Z6072" s="7"/>
    </row>
    <row r="6073" spans="1:26">
      <c r="A6073" s="7"/>
      <c r="B6073" s="7"/>
      <c r="C6073" s="7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7"/>
      <c r="P6073" s="7"/>
      <c r="Q6073" s="7"/>
      <c r="R6073" s="7"/>
      <c r="S6073" s="7"/>
      <c r="T6073" s="7"/>
      <c r="U6073" s="7"/>
      <c r="V6073" s="7"/>
      <c r="W6073" s="7"/>
      <c r="X6073" s="7"/>
      <c r="Y6073" s="7"/>
      <c r="Z6073" s="7"/>
    </row>
    <row r="6074" spans="1:26">
      <c r="A6074" s="7"/>
      <c r="B6074" s="7"/>
      <c r="C6074" s="7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7"/>
      <c r="R6074" s="7"/>
      <c r="S6074" s="7"/>
      <c r="T6074" s="7"/>
      <c r="U6074" s="7"/>
      <c r="V6074" s="7"/>
      <c r="W6074" s="7"/>
      <c r="X6074" s="7"/>
      <c r="Y6074" s="7"/>
      <c r="Z6074" s="7"/>
    </row>
    <row r="6075" spans="1:26">
      <c r="A6075" s="7"/>
      <c r="B6075" s="7"/>
      <c r="C6075" s="7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7"/>
      <c r="R6075" s="7"/>
      <c r="S6075" s="7"/>
      <c r="T6075" s="7"/>
      <c r="U6075" s="7"/>
      <c r="V6075" s="7"/>
      <c r="W6075" s="7"/>
      <c r="X6075" s="7"/>
      <c r="Y6075" s="7"/>
      <c r="Z6075" s="7"/>
    </row>
    <row r="6076" spans="1:26">
      <c r="A6076" s="7"/>
      <c r="B6076" s="7"/>
      <c r="C6076" s="7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7"/>
      <c r="R6076" s="7"/>
      <c r="S6076" s="7"/>
      <c r="T6076" s="7"/>
      <c r="U6076" s="7"/>
      <c r="V6076" s="7"/>
      <c r="W6076" s="7"/>
      <c r="X6076" s="7"/>
      <c r="Y6076" s="7"/>
      <c r="Z6076" s="7"/>
    </row>
    <row r="6077" spans="1:26">
      <c r="A6077" s="7"/>
      <c r="B6077" s="7"/>
      <c r="C6077" s="7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7"/>
      <c r="R6077" s="7"/>
      <c r="S6077" s="7"/>
      <c r="T6077" s="7"/>
      <c r="U6077" s="7"/>
      <c r="V6077" s="7"/>
      <c r="W6077" s="7"/>
      <c r="X6077" s="7"/>
      <c r="Y6077" s="7"/>
      <c r="Z6077" s="7"/>
    </row>
    <row r="6078" spans="1:26">
      <c r="A6078" s="7"/>
      <c r="B6078" s="7"/>
      <c r="C6078" s="7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7"/>
      <c r="R6078" s="7"/>
      <c r="S6078" s="7"/>
      <c r="T6078" s="7"/>
      <c r="U6078" s="7"/>
      <c r="V6078" s="7"/>
      <c r="W6078" s="7"/>
      <c r="X6078" s="7"/>
      <c r="Y6078" s="7"/>
      <c r="Z6078" s="7"/>
    </row>
    <row r="6079" spans="1:26">
      <c r="A6079" s="7"/>
      <c r="B6079" s="7"/>
      <c r="C6079" s="7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7"/>
      <c r="R6079" s="7"/>
      <c r="S6079" s="7"/>
      <c r="T6079" s="7"/>
      <c r="U6079" s="7"/>
      <c r="V6079" s="7"/>
      <c r="W6079" s="7"/>
      <c r="X6079" s="7"/>
      <c r="Y6079" s="7"/>
      <c r="Z6079" s="7"/>
    </row>
    <row r="6080" spans="1:26">
      <c r="A6080" s="7"/>
      <c r="B6080" s="7"/>
      <c r="C6080" s="7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7"/>
      <c r="R6080" s="7"/>
      <c r="S6080" s="7"/>
      <c r="T6080" s="7"/>
      <c r="U6080" s="7"/>
      <c r="V6080" s="7"/>
      <c r="W6080" s="7"/>
      <c r="X6080" s="7"/>
      <c r="Y6080" s="7"/>
      <c r="Z6080" s="7"/>
    </row>
    <row r="6081" spans="1:26">
      <c r="A6081" s="7"/>
      <c r="B6081" s="7"/>
      <c r="C6081" s="7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/>
      <c r="Q6081" s="7"/>
      <c r="R6081" s="7"/>
      <c r="S6081" s="7"/>
      <c r="T6081" s="7"/>
      <c r="U6081" s="7"/>
      <c r="V6081" s="7"/>
      <c r="W6081" s="7"/>
      <c r="X6081" s="7"/>
      <c r="Y6081" s="7"/>
      <c r="Z6081" s="7"/>
    </row>
    <row r="6082" spans="1:26">
      <c r="A6082" s="7"/>
      <c r="B6082" s="7"/>
      <c r="C6082" s="7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7"/>
      <c r="R6082" s="7"/>
      <c r="S6082" s="7"/>
      <c r="T6082" s="7"/>
      <c r="U6082" s="7"/>
      <c r="V6082" s="7"/>
      <c r="W6082" s="7"/>
      <c r="X6082" s="7"/>
      <c r="Y6082" s="7"/>
      <c r="Z6082" s="7"/>
    </row>
    <row r="6083" spans="1:26">
      <c r="A6083" s="7"/>
      <c r="B6083" s="7"/>
      <c r="C6083" s="7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7"/>
      <c r="R6083" s="7"/>
      <c r="S6083" s="7"/>
      <c r="T6083" s="7"/>
      <c r="U6083" s="7"/>
      <c r="V6083" s="7"/>
      <c r="W6083" s="7"/>
      <c r="X6083" s="7"/>
      <c r="Y6083" s="7"/>
      <c r="Z6083" s="7"/>
    </row>
    <row r="6084" spans="1:26">
      <c r="A6084" s="7"/>
      <c r="B6084" s="7"/>
      <c r="C6084" s="7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7"/>
      <c r="P6084" s="7"/>
      <c r="Q6084" s="7"/>
      <c r="R6084" s="7"/>
      <c r="S6084" s="7"/>
      <c r="T6084" s="7"/>
      <c r="U6084" s="7"/>
      <c r="V6084" s="7"/>
      <c r="W6084" s="7"/>
      <c r="X6084" s="7"/>
      <c r="Y6084" s="7"/>
      <c r="Z6084" s="7"/>
    </row>
    <row r="6085" spans="1:26">
      <c r="A6085" s="7"/>
      <c r="B6085" s="7"/>
      <c r="C6085" s="7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7"/>
      <c r="R6085" s="7"/>
      <c r="S6085" s="7"/>
      <c r="T6085" s="7"/>
      <c r="U6085" s="7"/>
      <c r="V6085" s="7"/>
      <c r="W6085" s="7"/>
      <c r="X6085" s="7"/>
      <c r="Y6085" s="7"/>
      <c r="Z6085" s="7"/>
    </row>
    <row r="6086" spans="1:26">
      <c r="A6086" s="7"/>
      <c r="B6086" s="7"/>
      <c r="C6086" s="7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7"/>
      <c r="P6086" s="7"/>
      <c r="Q6086" s="7"/>
      <c r="R6086" s="7"/>
      <c r="S6086" s="7"/>
      <c r="T6086" s="7"/>
      <c r="U6086" s="7"/>
      <c r="V6086" s="7"/>
      <c r="W6086" s="7"/>
      <c r="X6086" s="7"/>
      <c r="Y6086" s="7"/>
      <c r="Z6086" s="7"/>
    </row>
    <row r="6087" spans="1:26">
      <c r="A6087" s="7"/>
      <c r="B6087" s="7"/>
      <c r="C6087" s="7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7"/>
      <c r="P6087" s="7"/>
      <c r="Q6087" s="7"/>
      <c r="R6087" s="7"/>
      <c r="S6087" s="7"/>
      <c r="T6087" s="7"/>
      <c r="U6087" s="7"/>
      <c r="V6087" s="7"/>
      <c r="W6087" s="7"/>
      <c r="X6087" s="7"/>
      <c r="Y6087" s="7"/>
      <c r="Z6087" s="7"/>
    </row>
    <row r="6088" spans="1:26">
      <c r="A6088" s="7"/>
      <c r="B6088" s="7"/>
      <c r="C6088" s="7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7"/>
      <c r="R6088" s="7"/>
      <c r="S6088" s="7"/>
      <c r="T6088" s="7"/>
      <c r="U6088" s="7"/>
      <c r="V6088" s="7"/>
      <c r="W6088" s="7"/>
      <c r="X6088" s="7"/>
      <c r="Y6088" s="7"/>
      <c r="Z6088" s="7"/>
    </row>
    <row r="6089" spans="1:26">
      <c r="A6089" s="7"/>
      <c r="B6089" s="7"/>
      <c r="C6089" s="7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/>
      <c r="Q6089" s="7"/>
      <c r="R6089" s="7"/>
      <c r="S6089" s="7"/>
      <c r="T6089" s="7"/>
      <c r="U6089" s="7"/>
      <c r="V6089" s="7"/>
      <c r="W6089" s="7"/>
      <c r="X6089" s="7"/>
      <c r="Y6089" s="7"/>
      <c r="Z6089" s="7"/>
    </row>
    <row r="6090" spans="1:26">
      <c r="A6090" s="7"/>
      <c r="B6090" s="7"/>
      <c r="C6090" s="7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7"/>
      <c r="R6090" s="7"/>
      <c r="S6090" s="7"/>
      <c r="T6090" s="7"/>
      <c r="U6090" s="7"/>
      <c r="V6090" s="7"/>
      <c r="W6090" s="7"/>
      <c r="X6090" s="7"/>
      <c r="Y6090" s="7"/>
      <c r="Z6090" s="7"/>
    </row>
    <row r="6091" spans="1:26">
      <c r="A6091" s="7"/>
      <c r="B6091" s="7"/>
      <c r="C6091" s="7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7"/>
      <c r="R6091" s="7"/>
      <c r="S6091" s="7"/>
      <c r="T6091" s="7"/>
      <c r="U6091" s="7"/>
      <c r="V6091" s="7"/>
      <c r="W6091" s="7"/>
      <c r="X6091" s="7"/>
      <c r="Y6091" s="7"/>
      <c r="Z6091" s="7"/>
    </row>
    <row r="6092" spans="1:26">
      <c r="A6092" s="7"/>
      <c r="B6092" s="7"/>
      <c r="C6092" s="7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7"/>
      <c r="R6092" s="7"/>
      <c r="S6092" s="7"/>
      <c r="T6092" s="7"/>
      <c r="U6092" s="7"/>
      <c r="V6092" s="7"/>
      <c r="W6092" s="7"/>
      <c r="X6092" s="7"/>
      <c r="Y6092" s="7"/>
      <c r="Z6092" s="7"/>
    </row>
    <row r="6093" spans="1:26">
      <c r="A6093" s="7"/>
      <c r="B6093" s="7"/>
      <c r="C6093" s="7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7"/>
      <c r="R6093" s="7"/>
      <c r="S6093" s="7"/>
      <c r="T6093" s="7"/>
      <c r="U6093" s="7"/>
      <c r="V6093" s="7"/>
      <c r="W6093" s="7"/>
      <c r="X6093" s="7"/>
      <c r="Y6093" s="7"/>
      <c r="Z6093" s="7"/>
    </row>
    <row r="6094" spans="1:26">
      <c r="A6094" s="7"/>
      <c r="B6094" s="7"/>
      <c r="C6094" s="7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7"/>
      <c r="P6094" s="7"/>
      <c r="Q6094" s="7"/>
      <c r="R6094" s="7"/>
      <c r="S6094" s="7"/>
      <c r="T6094" s="7"/>
      <c r="U6094" s="7"/>
      <c r="V6094" s="7"/>
      <c r="W6094" s="7"/>
      <c r="X6094" s="7"/>
      <c r="Y6094" s="7"/>
      <c r="Z6094" s="7"/>
    </row>
    <row r="6095" spans="1:26">
      <c r="A6095" s="7"/>
      <c r="B6095" s="7"/>
      <c r="C6095" s="7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7"/>
      <c r="R6095" s="7"/>
      <c r="S6095" s="7"/>
      <c r="T6095" s="7"/>
      <c r="U6095" s="7"/>
      <c r="V6095" s="7"/>
      <c r="W6095" s="7"/>
      <c r="X6095" s="7"/>
      <c r="Y6095" s="7"/>
      <c r="Z6095" s="7"/>
    </row>
    <row r="6096" spans="1:26">
      <c r="A6096" s="7"/>
      <c r="B6096" s="7"/>
      <c r="C6096" s="7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7"/>
      <c r="R6096" s="7"/>
      <c r="S6096" s="7"/>
      <c r="T6096" s="7"/>
      <c r="U6096" s="7"/>
      <c r="V6096" s="7"/>
      <c r="W6096" s="7"/>
      <c r="X6096" s="7"/>
      <c r="Y6096" s="7"/>
      <c r="Z6096" s="7"/>
    </row>
    <row r="6097" spans="1:26">
      <c r="A6097" s="7"/>
      <c r="B6097" s="7"/>
      <c r="C6097" s="7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7"/>
      <c r="R6097" s="7"/>
      <c r="S6097" s="7"/>
      <c r="T6097" s="7"/>
      <c r="U6097" s="7"/>
      <c r="V6097" s="7"/>
      <c r="W6097" s="7"/>
      <c r="X6097" s="7"/>
      <c r="Y6097" s="7"/>
      <c r="Z6097" s="7"/>
    </row>
    <row r="6098" spans="1:26">
      <c r="A6098" s="7"/>
      <c r="B6098" s="7"/>
      <c r="C6098" s="7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7"/>
      <c r="R6098" s="7"/>
      <c r="S6098" s="7"/>
      <c r="T6098" s="7"/>
      <c r="U6098" s="7"/>
      <c r="V6098" s="7"/>
      <c r="W6098" s="7"/>
      <c r="X6098" s="7"/>
      <c r="Y6098" s="7"/>
      <c r="Z6098" s="7"/>
    </row>
    <row r="6099" spans="1:26">
      <c r="A6099" s="7"/>
      <c r="B6099" s="7"/>
      <c r="C6099" s="7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7"/>
      <c r="R6099" s="7"/>
      <c r="S6099" s="7"/>
      <c r="T6099" s="7"/>
      <c r="U6099" s="7"/>
      <c r="V6099" s="7"/>
      <c r="W6099" s="7"/>
      <c r="X6099" s="7"/>
      <c r="Y6099" s="7"/>
      <c r="Z6099" s="7"/>
    </row>
    <row r="6100" spans="1:26">
      <c r="A6100" s="7"/>
      <c r="B6100" s="7"/>
      <c r="C6100" s="7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7"/>
      <c r="R6100" s="7"/>
      <c r="S6100" s="7"/>
      <c r="T6100" s="7"/>
      <c r="U6100" s="7"/>
      <c r="V6100" s="7"/>
      <c r="W6100" s="7"/>
      <c r="X6100" s="7"/>
      <c r="Y6100" s="7"/>
      <c r="Z6100" s="7"/>
    </row>
    <row r="6101" spans="1:26">
      <c r="A6101" s="7"/>
      <c r="B6101" s="7"/>
      <c r="C6101" s="7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7"/>
      <c r="R6101" s="7"/>
      <c r="S6101" s="7"/>
      <c r="T6101" s="7"/>
      <c r="U6101" s="7"/>
      <c r="V6101" s="7"/>
      <c r="W6101" s="7"/>
      <c r="X6101" s="7"/>
      <c r="Y6101" s="7"/>
      <c r="Z6101" s="7"/>
    </row>
    <row r="6102" spans="1:26">
      <c r="A6102" s="7"/>
      <c r="B6102" s="7"/>
      <c r="C6102" s="7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7"/>
      <c r="R6102" s="7"/>
      <c r="S6102" s="7"/>
      <c r="T6102" s="7"/>
      <c r="U6102" s="7"/>
      <c r="V6102" s="7"/>
      <c r="W6102" s="7"/>
      <c r="X6102" s="7"/>
      <c r="Y6102" s="7"/>
      <c r="Z6102" s="7"/>
    </row>
    <row r="6103" spans="1:26">
      <c r="A6103" s="7"/>
      <c r="B6103" s="7"/>
      <c r="C6103" s="7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7"/>
      <c r="R6103" s="7"/>
      <c r="S6103" s="7"/>
      <c r="T6103" s="7"/>
      <c r="U6103" s="7"/>
      <c r="V6103" s="7"/>
      <c r="W6103" s="7"/>
      <c r="X6103" s="7"/>
      <c r="Y6103" s="7"/>
      <c r="Z6103" s="7"/>
    </row>
    <row r="6104" spans="1:26">
      <c r="A6104" s="7"/>
      <c r="B6104" s="7"/>
      <c r="C6104" s="7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7"/>
      <c r="P6104" s="7"/>
      <c r="Q6104" s="7"/>
      <c r="R6104" s="7"/>
      <c r="S6104" s="7"/>
      <c r="T6104" s="7"/>
      <c r="U6104" s="7"/>
      <c r="V6104" s="7"/>
      <c r="W6104" s="7"/>
      <c r="X6104" s="7"/>
      <c r="Y6104" s="7"/>
      <c r="Z6104" s="7"/>
    </row>
    <row r="6105" spans="1:26">
      <c r="A6105" s="7"/>
      <c r="B6105" s="7"/>
      <c r="C6105" s="7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/>
      <c r="P6105" s="7"/>
      <c r="Q6105" s="7"/>
      <c r="R6105" s="7"/>
      <c r="S6105" s="7"/>
      <c r="T6105" s="7"/>
      <c r="U6105" s="7"/>
      <c r="V6105" s="7"/>
      <c r="W6105" s="7"/>
      <c r="X6105" s="7"/>
      <c r="Y6105" s="7"/>
      <c r="Z6105" s="7"/>
    </row>
    <row r="6106" spans="1:26">
      <c r="A6106" s="7"/>
      <c r="B6106" s="7"/>
      <c r="C6106" s="7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7"/>
      <c r="R6106" s="7"/>
      <c r="S6106" s="7"/>
      <c r="T6106" s="7"/>
      <c r="U6106" s="7"/>
      <c r="V6106" s="7"/>
      <c r="W6106" s="7"/>
      <c r="X6106" s="7"/>
      <c r="Y6106" s="7"/>
      <c r="Z6106" s="7"/>
    </row>
    <row r="6107" spans="1:26">
      <c r="A6107" s="7"/>
      <c r="B6107" s="7"/>
      <c r="C6107" s="7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7"/>
      <c r="R6107" s="7"/>
      <c r="S6107" s="7"/>
      <c r="T6107" s="7"/>
      <c r="U6107" s="7"/>
      <c r="V6107" s="7"/>
      <c r="W6107" s="7"/>
      <c r="X6107" s="7"/>
      <c r="Y6107" s="7"/>
      <c r="Z6107" s="7"/>
    </row>
    <row r="6108" spans="1:26">
      <c r="A6108" s="7"/>
      <c r="B6108" s="7"/>
      <c r="C6108" s="7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7"/>
      <c r="R6108" s="7"/>
      <c r="S6108" s="7"/>
      <c r="T6108" s="7"/>
      <c r="U6108" s="7"/>
      <c r="V6108" s="7"/>
      <c r="W6108" s="7"/>
      <c r="X6108" s="7"/>
      <c r="Y6108" s="7"/>
      <c r="Z6108" s="7"/>
    </row>
    <row r="6109" spans="1:26">
      <c r="A6109" s="7"/>
      <c r="B6109" s="7"/>
      <c r="C6109" s="7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7"/>
      <c r="P6109" s="7"/>
      <c r="Q6109" s="7"/>
      <c r="R6109" s="7"/>
      <c r="S6109" s="7"/>
      <c r="T6109" s="7"/>
      <c r="U6109" s="7"/>
      <c r="V6109" s="7"/>
      <c r="W6109" s="7"/>
      <c r="X6109" s="7"/>
      <c r="Y6109" s="7"/>
      <c r="Z6109" s="7"/>
    </row>
    <row r="6110" spans="1:26">
      <c r="A6110" s="7"/>
      <c r="B6110" s="7"/>
      <c r="C6110" s="7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7"/>
      <c r="P6110" s="7"/>
      <c r="Q6110" s="7"/>
      <c r="R6110" s="7"/>
      <c r="S6110" s="7"/>
      <c r="T6110" s="7"/>
      <c r="U6110" s="7"/>
      <c r="V6110" s="7"/>
      <c r="W6110" s="7"/>
      <c r="X6110" s="7"/>
      <c r="Y6110" s="7"/>
      <c r="Z6110" s="7"/>
    </row>
    <row r="6111" spans="1:26">
      <c r="A6111" s="7"/>
      <c r="B6111" s="7"/>
      <c r="C6111" s="7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7"/>
      <c r="R6111" s="7"/>
      <c r="S6111" s="7"/>
      <c r="T6111" s="7"/>
      <c r="U6111" s="7"/>
      <c r="V6111" s="7"/>
      <c r="W6111" s="7"/>
      <c r="X6111" s="7"/>
      <c r="Y6111" s="7"/>
      <c r="Z6111" s="7"/>
    </row>
    <row r="6112" spans="1:26">
      <c r="A6112" s="7"/>
      <c r="B6112" s="7"/>
      <c r="C6112" s="7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/>
      <c r="Q6112" s="7"/>
      <c r="R6112" s="7"/>
      <c r="S6112" s="7"/>
      <c r="T6112" s="7"/>
      <c r="U6112" s="7"/>
      <c r="V6112" s="7"/>
      <c r="W6112" s="7"/>
      <c r="X6112" s="7"/>
      <c r="Y6112" s="7"/>
      <c r="Z6112" s="7"/>
    </row>
    <row r="6113" spans="1:26">
      <c r="A6113" s="7"/>
      <c r="B6113" s="7"/>
      <c r="C6113" s="7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7"/>
      <c r="R6113" s="7"/>
      <c r="S6113" s="7"/>
      <c r="T6113" s="7"/>
      <c r="U6113" s="7"/>
      <c r="V6113" s="7"/>
      <c r="W6113" s="7"/>
      <c r="X6113" s="7"/>
      <c r="Y6113" s="7"/>
      <c r="Z6113" s="7"/>
    </row>
    <row r="6114" spans="1:26">
      <c r="A6114" s="7"/>
      <c r="B6114" s="7"/>
      <c r="C6114" s="7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7"/>
      <c r="R6114" s="7"/>
      <c r="S6114" s="7"/>
      <c r="T6114" s="7"/>
      <c r="U6114" s="7"/>
      <c r="V6114" s="7"/>
      <c r="W6114" s="7"/>
      <c r="X6114" s="7"/>
      <c r="Y6114" s="7"/>
      <c r="Z6114" s="7"/>
    </row>
    <row r="6115" spans="1:26">
      <c r="A6115" s="7"/>
      <c r="B6115" s="7"/>
      <c r="C6115" s="7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/>
      <c r="Q6115" s="7"/>
      <c r="R6115" s="7"/>
      <c r="S6115" s="7"/>
      <c r="T6115" s="7"/>
      <c r="U6115" s="7"/>
      <c r="V6115" s="7"/>
      <c r="W6115" s="7"/>
      <c r="X6115" s="7"/>
      <c r="Y6115" s="7"/>
      <c r="Z6115" s="7"/>
    </row>
    <row r="6116" spans="1:26">
      <c r="A6116" s="7"/>
      <c r="B6116" s="7"/>
      <c r="C6116" s="7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/>
      <c r="Q6116" s="7"/>
      <c r="R6116" s="7"/>
      <c r="S6116" s="7"/>
      <c r="T6116" s="7"/>
      <c r="U6116" s="7"/>
      <c r="V6116" s="7"/>
      <c r="W6116" s="7"/>
      <c r="X6116" s="7"/>
      <c r="Y6116" s="7"/>
      <c r="Z6116" s="7"/>
    </row>
    <row r="6117" spans="1:26">
      <c r="A6117" s="7"/>
      <c r="B6117" s="7"/>
      <c r="C6117" s="7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7"/>
      <c r="P6117" s="7"/>
      <c r="Q6117" s="7"/>
      <c r="R6117" s="7"/>
      <c r="S6117" s="7"/>
      <c r="T6117" s="7"/>
      <c r="U6117" s="7"/>
      <c r="V6117" s="7"/>
      <c r="W6117" s="7"/>
      <c r="X6117" s="7"/>
      <c r="Y6117" s="7"/>
      <c r="Z6117" s="7"/>
    </row>
    <row r="6118" spans="1:26">
      <c r="A6118" s="7"/>
      <c r="B6118" s="7"/>
      <c r="C6118" s="7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7"/>
      <c r="R6118" s="7"/>
      <c r="S6118" s="7"/>
      <c r="T6118" s="7"/>
      <c r="U6118" s="7"/>
      <c r="V6118" s="7"/>
      <c r="W6118" s="7"/>
      <c r="X6118" s="7"/>
      <c r="Y6118" s="7"/>
      <c r="Z6118" s="7"/>
    </row>
    <row r="6119" spans="1:26">
      <c r="A6119" s="7"/>
      <c r="B6119" s="7"/>
      <c r="C6119" s="7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7"/>
      <c r="R6119" s="7"/>
      <c r="S6119" s="7"/>
      <c r="T6119" s="7"/>
      <c r="U6119" s="7"/>
      <c r="V6119" s="7"/>
      <c r="W6119" s="7"/>
      <c r="X6119" s="7"/>
      <c r="Y6119" s="7"/>
      <c r="Z6119" s="7"/>
    </row>
    <row r="6120" spans="1:26">
      <c r="A6120" s="7"/>
      <c r="B6120" s="7"/>
      <c r="C6120" s="7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7"/>
      <c r="R6120" s="7"/>
      <c r="S6120" s="7"/>
      <c r="T6120" s="7"/>
      <c r="U6120" s="7"/>
      <c r="V6120" s="7"/>
      <c r="W6120" s="7"/>
      <c r="X6120" s="7"/>
      <c r="Y6120" s="7"/>
      <c r="Z6120" s="7"/>
    </row>
    <row r="6121" spans="1:26">
      <c r="A6121" s="7"/>
      <c r="B6121" s="7"/>
      <c r="C6121" s="7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7"/>
      <c r="R6121" s="7"/>
      <c r="S6121" s="7"/>
      <c r="T6121" s="7"/>
      <c r="U6121" s="7"/>
      <c r="V6121" s="7"/>
      <c r="W6121" s="7"/>
      <c r="X6121" s="7"/>
      <c r="Y6121" s="7"/>
      <c r="Z6121" s="7"/>
    </row>
    <row r="6122" spans="1:26">
      <c r="A6122" s="7"/>
      <c r="B6122" s="7"/>
      <c r="C6122" s="7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7"/>
      <c r="R6122" s="7"/>
      <c r="S6122" s="7"/>
      <c r="T6122" s="7"/>
      <c r="U6122" s="7"/>
      <c r="V6122" s="7"/>
      <c r="W6122" s="7"/>
      <c r="X6122" s="7"/>
      <c r="Y6122" s="7"/>
      <c r="Z6122" s="7"/>
    </row>
    <row r="6123" spans="1:26">
      <c r="A6123" s="7"/>
      <c r="B6123" s="7"/>
      <c r="C6123" s="7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7"/>
      <c r="R6123" s="7"/>
      <c r="S6123" s="7"/>
      <c r="T6123" s="7"/>
      <c r="U6123" s="7"/>
      <c r="V6123" s="7"/>
      <c r="W6123" s="7"/>
      <c r="X6123" s="7"/>
      <c r="Y6123" s="7"/>
      <c r="Z6123" s="7"/>
    </row>
    <row r="6124" spans="1:26">
      <c r="A6124" s="7"/>
      <c r="B6124" s="7"/>
      <c r="C6124" s="7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/>
      <c r="P6124" s="7"/>
      <c r="Q6124" s="7"/>
      <c r="R6124" s="7"/>
      <c r="S6124" s="7"/>
      <c r="T6124" s="7"/>
      <c r="U6124" s="7"/>
      <c r="V6124" s="7"/>
      <c r="W6124" s="7"/>
      <c r="X6124" s="7"/>
      <c r="Y6124" s="7"/>
      <c r="Z6124" s="7"/>
    </row>
    <row r="6125" spans="1:26">
      <c r="A6125" s="7"/>
      <c r="B6125" s="7"/>
      <c r="C6125" s="7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7"/>
      <c r="R6125" s="7"/>
      <c r="S6125" s="7"/>
      <c r="T6125" s="7"/>
      <c r="U6125" s="7"/>
      <c r="V6125" s="7"/>
      <c r="W6125" s="7"/>
      <c r="X6125" s="7"/>
      <c r="Y6125" s="7"/>
      <c r="Z6125" s="7"/>
    </row>
    <row r="6126" spans="1:26">
      <c r="A6126" s="7"/>
      <c r="B6126" s="7"/>
      <c r="C6126" s="7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7"/>
      <c r="R6126" s="7"/>
      <c r="S6126" s="7"/>
      <c r="T6126" s="7"/>
      <c r="U6126" s="7"/>
      <c r="V6126" s="7"/>
      <c r="W6126" s="7"/>
      <c r="X6126" s="7"/>
      <c r="Y6126" s="7"/>
      <c r="Z6126" s="7"/>
    </row>
    <row r="6127" spans="1:26">
      <c r="A6127" s="7"/>
      <c r="B6127" s="7"/>
      <c r="C6127" s="7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7"/>
      <c r="P6127" s="7"/>
      <c r="Q6127" s="7"/>
      <c r="R6127" s="7"/>
      <c r="S6127" s="7"/>
      <c r="T6127" s="7"/>
      <c r="U6127" s="7"/>
      <c r="V6127" s="7"/>
      <c r="W6127" s="7"/>
      <c r="X6127" s="7"/>
      <c r="Y6127" s="7"/>
      <c r="Z6127" s="7"/>
    </row>
    <row r="6128" spans="1:26">
      <c r="A6128" s="7"/>
      <c r="B6128" s="7"/>
      <c r="C6128" s="7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7"/>
      <c r="P6128" s="7"/>
      <c r="Q6128" s="7"/>
      <c r="R6128" s="7"/>
      <c r="S6128" s="7"/>
      <c r="T6128" s="7"/>
      <c r="U6128" s="7"/>
      <c r="V6128" s="7"/>
      <c r="W6128" s="7"/>
      <c r="X6128" s="7"/>
      <c r="Y6128" s="7"/>
      <c r="Z6128" s="7"/>
    </row>
    <row r="6129" spans="1:26">
      <c r="A6129" s="7"/>
      <c r="B6129" s="7"/>
      <c r="C6129" s="7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7"/>
      <c r="R6129" s="7"/>
      <c r="S6129" s="7"/>
      <c r="T6129" s="7"/>
      <c r="U6129" s="7"/>
      <c r="V6129" s="7"/>
      <c r="W6129" s="7"/>
      <c r="X6129" s="7"/>
      <c r="Y6129" s="7"/>
      <c r="Z6129" s="7"/>
    </row>
    <row r="6130" spans="1:26">
      <c r="A6130" s="7"/>
      <c r="B6130" s="7"/>
      <c r="C6130" s="7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7"/>
      <c r="R6130" s="7"/>
      <c r="S6130" s="7"/>
      <c r="T6130" s="7"/>
      <c r="U6130" s="7"/>
      <c r="V6130" s="7"/>
      <c r="W6130" s="7"/>
      <c r="X6130" s="7"/>
      <c r="Y6130" s="7"/>
      <c r="Z6130" s="7"/>
    </row>
    <row r="6131" spans="1:26">
      <c r="A6131" s="7"/>
      <c r="B6131" s="7"/>
      <c r="C6131" s="7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7"/>
      <c r="R6131" s="7"/>
      <c r="S6131" s="7"/>
      <c r="T6131" s="7"/>
      <c r="U6131" s="7"/>
      <c r="V6131" s="7"/>
      <c r="W6131" s="7"/>
      <c r="X6131" s="7"/>
      <c r="Y6131" s="7"/>
      <c r="Z6131" s="7"/>
    </row>
    <row r="6132" spans="1:26">
      <c r="A6132" s="7"/>
      <c r="B6132" s="7"/>
      <c r="C6132" s="7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7"/>
      <c r="P6132" s="7"/>
      <c r="Q6132" s="7"/>
      <c r="R6132" s="7"/>
      <c r="S6132" s="7"/>
      <c r="T6132" s="7"/>
      <c r="U6132" s="7"/>
      <c r="V6132" s="7"/>
      <c r="W6132" s="7"/>
      <c r="X6132" s="7"/>
      <c r="Y6132" s="7"/>
      <c r="Z6132" s="7"/>
    </row>
    <row r="6133" spans="1:26">
      <c r="A6133" s="7"/>
      <c r="B6133" s="7"/>
      <c r="C6133" s="7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7"/>
      <c r="P6133" s="7"/>
      <c r="Q6133" s="7"/>
      <c r="R6133" s="7"/>
      <c r="S6133" s="7"/>
      <c r="T6133" s="7"/>
      <c r="U6133" s="7"/>
      <c r="V6133" s="7"/>
      <c r="W6133" s="7"/>
      <c r="X6133" s="7"/>
      <c r="Y6133" s="7"/>
      <c r="Z6133" s="7"/>
    </row>
    <row r="6134" spans="1:26">
      <c r="A6134" s="7"/>
      <c r="B6134" s="7"/>
      <c r="C6134" s="7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7"/>
      <c r="R6134" s="7"/>
      <c r="S6134" s="7"/>
      <c r="T6134" s="7"/>
      <c r="U6134" s="7"/>
      <c r="V6134" s="7"/>
      <c r="W6134" s="7"/>
      <c r="X6134" s="7"/>
      <c r="Y6134" s="7"/>
      <c r="Z6134" s="7"/>
    </row>
    <row r="6135" spans="1:26">
      <c r="A6135" s="7"/>
      <c r="B6135" s="7"/>
      <c r="C6135" s="7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7"/>
      <c r="R6135" s="7"/>
      <c r="S6135" s="7"/>
      <c r="T6135" s="7"/>
      <c r="U6135" s="7"/>
      <c r="V6135" s="7"/>
      <c r="W6135" s="7"/>
      <c r="X6135" s="7"/>
      <c r="Y6135" s="7"/>
      <c r="Z6135" s="7"/>
    </row>
    <row r="6136" spans="1:26">
      <c r="A6136" s="7"/>
      <c r="B6136" s="7"/>
      <c r="C6136" s="7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7"/>
      <c r="R6136" s="7"/>
      <c r="S6136" s="7"/>
      <c r="T6136" s="7"/>
      <c r="U6136" s="7"/>
      <c r="V6136" s="7"/>
      <c r="W6136" s="7"/>
      <c r="X6136" s="7"/>
      <c r="Y6136" s="7"/>
      <c r="Z6136" s="7"/>
    </row>
    <row r="6137" spans="1:26">
      <c r="A6137" s="7"/>
      <c r="B6137" s="7"/>
      <c r="C6137" s="7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7"/>
      <c r="R6137" s="7"/>
      <c r="S6137" s="7"/>
      <c r="T6137" s="7"/>
      <c r="U6137" s="7"/>
      <c r="V6137" s="7"/>
      <c r="W6137" s="7"/>
      <c r="X6137" s="7"/>
      <c r="Y6137" s="7"/>
      <c r="Z6137" s="7"/>
    </row>
    <row r="6138" spans="1:26">
      <c r="A6138" s="7"/>
      <c r="B6138" s="7"/>
      <c r="C6138" s="7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7"/>
      <c r="R6138" s="7"/>
      <c r="S6138" s="7"/>
      <c r="T6138" s="7"/>
      <c r="U6138" s="7"/>
      <c r="V6138" s="7"/>
      <c r="W6138" s="7"/>
      <c r="X6138" s="7"/>
      <c r="Y6138" s="7"/>
      <c r="Z6138" s="7"/>
    </row>
    <row r="6139" spans="1:26">
      <c r="A6139" s="7"/>
      <c r="B6139" s="7"/>
      <c r="C6139" s="7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7"/>
      <c r="R6139" s="7"/>
      <c r="S6139" s="7"/>
      <c r="T6139" s="7"/>
      <c r="U6139" s="7"/>
      <c r="V6139" s="7"/>
      <c r="W6139" s="7"/>
      <c r="X6139" s="7"/>
      <c r="Y6139" s="7"/>
      <c r="Z6139" s="7"/>
    </row>
    <row r="6140" spans="1:26">
      <c r="A6140" s="7"/>
      <c r="B6140" s="7"/>
      <c r="C6140" s="7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7"/>
      <c r="R6140" s="7"/>
      <c r="S6140" s="7"/>
      <c r="T6140" s="7"/>
      <c r="U6140" s="7"/>
      <c r="V6140" s="7"/>
      <c r="W6140" s="7"/>
      <c r="X6140" s="7"/>
      <c r="Y6140" s="7"/>
      <c r="Z6140" s="7"/>
    </row>
    <row r="6141" spans="1:26">
      <c r="A6141" s="7"/>
      <c r="B6141" s="7"/>
      <c r="C6141" s="7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7"/>
      <c r="R6141" s="7"/>
      <c r="S6141" s="7"/>
      <c r="T6141" s="7"/>
      <c r="U6141" s="7"/>
      <c r="V6141" s="7"/>
      <c r="W6141" s="7"/>
      <c r="X6141" s="7"/>
      <c r="Y6141" s="7"/>
      <c r="Z6141" s="7"/>
    </row>
    <row r="6142" spans="1:26">
      <c r="A6142" s="7"/>
      <c r="B6142" s="7"/>
      <c r="C6142" s="7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7"/>
      <c r="P6142" s="7"/>
      <c r="Q6142" s="7"/>
      <c r="R6142" s="7"/>
      <c r="S6142" s="7"/>
      <c r="T6142" s="7"/>
      <c r="U6142" s="7"/>
      <c r="V6142" s="7"/>
      <c r="W6142" s="7"/>
      <c r="X6142" s="7"/>
      <c r="Y6142" s="7"/>
      <c r="Z6142" s="7"/>
    </row>
    <row r="6143" spans="1:26">
      <c r="A6143" s="7"/>
      <c r="B6143" s="7"/>
      <c r="C6143" s="7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7"/>
      <c r="R6143" s="7"/>
      <c r="S6143" s="7"/>
      <c r="T6143" s="7"/>
      <c r="U6143" s="7"/>
      <c r="V6143" s="7"/>
      <c r="W6143" s="7"/>
      <c r="X6143" s="7"/>
      <c r="Y6143" s="7"/>
      <c r="Z6143" s="7"/>
    </row>
    <row r="6144" spans="1:26">
      <c r="A6144" s="7"/>
      <c r="B6144" s="7"/>
      <c r="C6144" s="7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7"/>
      <c r="R6144" s="7"/>
      <c r="S6144" s="7"/>
      <c r="T6144" s="7"/>
      <c r="U6144" s="7"/>
      <c r="V6144" s="7"/>
      <c r="W6144" s="7"/>
      <c r="X6144" s="7"/>
      <c r="Y6144" s="7"/>
      <c r="Z6144" s="7"/>
    </row>
    <row r="6145" spans="1:26">
      <c r="A6145" s="7"/>
      <c r="B6145" s="7"/>
      <c r="C6145" s="7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/>
      <c r="Q6145" s="7"/>
      <c r="R6145" s="7"/>
      <c r="S6145" s="7"/>
      <c r="T6145" s="7"/>
      <c r="U6145" s="7"/>
      <c r="V6145" s="7"/>
      <c r="W6145" s="7"/>
      <c r="X6145" s="7"/>
      <c r="Y6145" s="7"/>
      <c r="Z6145" s="7"/>
    </row>
    <row r="6146" spans="1:26">
      <c r="A6146" s="7"/>
      <c r="B6146" s="7"/>
      <c r="C6146" s="7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7"/>
      <c r="R6146" s="7"/>
      <c r="S6146" s="7"/>
      <c r="T6146" s="7"/>
      <c r="U6146" s="7"/>
      <c r="V6146" s="7"/>
      <c r="W6146" s="7"/>
      <c r="X6146" s="7"/>
      <c r="Y6146" s="7"/>
      <c r="Z6146" s="7"/>
    </row>
    <row r="6147" spans="1:26">
      <c r="A6147" s="7"/>
      <c r="B6147" s="7"/>
      <c r="C6147" s="7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7"/>
      <c r="R6147" s="7"/>
      <c r="S6147" s="7"/>
      <c r="T6147" s="7"/>
      <c r="U6147" s="7"/>
      <c r="V6147" s="7"/>
      <c r="W6147" s="7"/>
      <c r="X6147" s="7"/>
      <c r="Y6147" s="7"/>
      <c r="Z6147" s="7"/>
    </row>
    <row r="6148" spans="1:26">
      <c r="A6148" s="7"/>
      <c r="B6148" s="7"/>
      <c r="C6148" s="7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/>
      <c r="Q6148" s="7"/>
      <c r="R6148" s="7"/>
      <c r="S6148" s="7"/>
      <c r="T6148" s="7"/>
      <c r="U6148" s="7"/>
      <c r="V6148" s="7"/>
      <c r="W6148" s="7"/>
      <c r="X6148" s="7"/>
      <c r="Y6148" s="7"/>
      <c r="Z6148" s="7"/>
    </row>
    <row r="6149" spans="1:26">
      <c r="A6149" s="7"/>
      <c r="B6149" s="7"/>
      <c r="C6149" s="7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/>
      <c r="Q6149" s="7"/>
      <c r="R6149" s="7"/>
      <c r="S6149" s="7"/>
      <c r="T6149" s="7"/>
      <c r="U6149" s="7"/>
      <c r="V6149" s="7"/>
      <c r="W6149" s="7"/>
      <c r="X6149" s="7"/>
      <c r="Y6149" s="7"/>
      <c r="Z6149" s="7"/>
    </row>
    <row r="6150" spans="1:26">
      <c r="A6150" s="7"/>
      <c r="B6150" s="7"/>
      <c r="C6150" s="7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7"/>
      <c r="R6150" s="7"/>
      <c r="S6150" s="7"/>
      <c r="T6150" s="7"/>
      <c r="U6150" s="7"/>
      <c r="V6150" s="7"/>
      <c r="W6150" s="7"/>
      <c r="X6150" s="7"/>
      <c r="Y6150" s="7"/>
      <c r="Z6150" s="7"/>
    </row>
    <row r="6151" spans="1:26">
      <c r="A6151" s="7"/>
      <c r="B6151" s="7"/>
      <c r="C6151" s="7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/>
      <c r="Q6151" s="7"/>
      <c r="R6151" s="7"/>
      <c r="S6151" s="7"/>
      <c r="T6151" s="7"/>
      <c r="U6151" s="7"/>
      <c r="V6151" s="7"/>
      <c r="W6151" s="7"/>
      <c r="X6151" s="7"/>
      <c r="Y6151" s="7"/>
      <c r="Z6151" s="7"/>
    </row>
    <row r="6152" spans="1:26">
      <c r="A6152" s="7"/>
      <c r="B6152" s="7"/>
      <c r="C6152" s="7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7"/>
      <c r="R6152" s="7"/>
      <c r="S6152" s="7"/>
      <c r="T6152" s="7"/>
      <c r="U6152" s="7"/>
      <c r="V6152" s="7"/>
      <c r="W6152" s="7"/>
      <c r="X6152" s="7"/>
      <c r="Y6152" s="7"/>
      <c r="Z6152" s="7"/>
    </row>
    <row r="6153" spans="1:26">
      <c r="A6153" s="7"/>
      <c r="B6153" s="7"/>
      <c r="C6153" s="7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7"/>
      <c r="P6153" s="7"/>
      <c r="Q6153" s="7"/>
      <c r="R6153" s="7"/>
      <c r="S6153" s="7"/>
      <c r="T6153" s="7"/>
      <c r="U6153" s="7"/>
      <c r="V6153" s="7"/>
      <c r="W6153" s="7"/>
      <c r="X6153" s="7"/>
      <c r="Y6153" s="7"/>
      <c r="Z6153" s="7"/>
    </row>
    <row r="6154" spans="1:26">
      <c r="A6154" s="7"/>
      <c r="B6154" s="7"/>
      <c r="C6154" s="7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7"/>
      <c r="R6154" s="7"/>
      <c r="S6154" s="7"/>
      <c r="T6154" s="7"/>
      <c r="U6154" s="7"/>
      <c r="V6154" s="7"/>
      <c r="W6154" s="7"/>
      <c r="X6154" s="7"/>
      <c r="Y6154" s="7"/>
      <c r="Z6154" s="7"/>
    </row>
    <row r="6155" spans="1:26">
      <c r="A6155" s="7"/>
      <c r="B6155" s="7"/>
      <c r="C6155" s="7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7"/>
      <c r="R6155" s="7"/>
      <c r="S6155" s="7"/>
      <c r="T6155" s="7"/>
      <c r="U6155" s="7"/>
      <c r="V6155" s="7"/>
      <c r="W6155" s="7"/>
      <c r="X6155" s="7"/>
      <c r="Y6155" s="7"/>
      <c r="Z6155" s="7"/>
    </row>
    <row r="6156" spans="1:26">
      <c r="A6156" s="7"/>
      <c r="B6156" s="7"/>
      <c r="C6156" s="7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7"/>
      <c r="R6156" s="7"/>
      <c r="S6156" s="7"/>
      <c r="T6156" s="7"/>
      <c r="U6156" s="7"/>
      <c r="V6156" s="7"/>
      <c r="W6156" s="7"/>
      <c r="X6156" s="7"/>
      <c r="Y6156" s="7"/>
      <c r="Z6156" s="7"/>
    </row>
    <row r="6157" spans="1:26">
      <c r="A6157" s="7"/>
      <c r="B6157" s="7"/>
      <c r="C6157" s="7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7"/>
      <c r="R6157" s="7"/>
      <c r="S6157" s="7"/>
      <c r="T6157" s="7"/>
      <c r="U6157" s="7"/>
      <c r="V6157" s="7"/>
      <c r="W6157" s="7"/>
      <c r="X6157" s="7"/>
      <c r="Y6157" s="7"/>
      <c r="Z6157" s="7"/>
    </row>
    <row r="6158" spans="1:26">
      <c r="A6158" s="7"/>
      <c r="B6158" s="7"/>
      <c r="C6158" s="7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7"/>
      <c r="P6158" s="7"/>
      <c r="Q6158" s="7"/>
      <c r="R6158" s="7"/>
      <c r="S6158" s="7"/>
      <c r="T6158" s="7"/>
      <c r="U6158" s="7"/>
      <c r="V6158" s="7"/>
      <c r="W6158" s="7"/>
      <c r="X6158" s="7"/>
      <c r="Y6158" s="7"/>
      <c r="Z6158" s="7"/>
    </row>
    <row r="6159" spans="1:26">
      <c r="A6159" s="7"/>
      <c r="B6159" s="7"/>
      <c r="C6159" s="7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7"/>
      <c r="R6159" s="7"/>
      <c r="S6159" s="7"/>
      <c r="T6159" s="7"/>
      <c r="U6159" s="7"/>
      <c r="V6159" s="7"/>
      <c r="W6159" s="7"/>
      <c r="X6159" s="7"/>
      <c r="Y6159" s="7"/>
      <c r="Z6159" s="7"/>
    </row>
    <row r="6160" spans="1:26">
      <c r="A6160" s="7"/>
      <c r="B6160" s="7"/>
      <c r="C6160" s="7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7"/>
      <c r="R6160" s="7"/>
      <c r="S6160" s="7"/>
      <c r="T6160" s="7"/>
      <c r="U6160" s="7"/>
      <c r="V6160" s="7"/>
      <c r="W6160" s="7"/>
      <c r="X6160" s="7"/>
      <c r="Y6160" s="7"/>
      <c r="Z6160" s="7"/>
    </row>
    <row r="6161" spans="1:26">
      <c r="A6161" s="7"/>
      <c r="B6161" s="7"/>
      <c r="C6161" s="7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7"/>
      <c r="R6161" s="7"/>
      <c r="S6161" s="7"/>
      <c r="T6161" s="7"/>
      <c r="U6161" s="7"/>
      <c r="V6161" s="7"/>
      <c r="W6161" s="7"/>
      <c r="X6161" s="7"/>
      <c r="Y6161" s="7"/>
      <c r="Z6161" s="7"/>
    </row>
    <row r="6162" spans="1:26">
      <c r="A6162" s="7"/>
      <c r="B6162" s="7"/>
      <c r="C6162" s="7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7"/>
      <c r="P6162" s="7"/>
      <c r="Q6162" s="7"/>
      <c r="R6162" s="7"/>
      <c r="S6162" s="7"/>
      <c r="T6162" s="7"/>
      <c r="U6162" s="7"/>
      <c r="V6162" s="7"/>
      <c r="W6162" s="7"/>
      <c r="X6162" s="7"/>
      <c r="Y6162" s="7"/>
      <c r="Z6162" s="7"/>
    </row>
    <row r="6163" spans="1:26">
      <c r="A6163" s="7"/>
      <c r="B6163" s="7"/>
      <c r="C6163" s="7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7"/>
      <c r="R6163" s="7"/>
      <c r="S6163" s="7"/>
      <c r="T6163" s="7"/>
      <c r="U6163" s="7"/>
      <c r="V6163" s="7"/>
      <c r="W6163" s="7"/>
      <c r="X6163" s="7"/>
      <c r="Y6163" s="7"/>
      <c r="Z6163" s="7"/>
    </row>
    <row r="6164" spans="1:26">
      <c r="A6164" s="7"/>
      <c r="B6164" s="7"/>
      <c r="C6164" s="7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7"/>
      <c r="R6164" s="7"/>
      <c r="S6164" s="7"/>
      <c r="T6164" s="7"/>
      <c r="U6164" s="7"/>
      <c r="V6164" s="7"/>
      <c r="W6164" s="7"/>
      <c r="X6164" s="7"/>
      <c r="Y6164" s="7"/>
      <c r="Z6164" s="7"/>
    </row>
    <row r="6165" spans="1:26">
      <c r="A6165" s="7"/>
      <c r="B6165" s="7"/>
      <c r="C6165" s="7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7"/>
      <c r="R6165" s="7"/>
      <c r="S6165" s="7"/>
      <c r="T6165" s="7"/>
      <c r="U6165" s="7"/>
      <c r="V6165" s="7"/>
      <c r="W6165" s="7"/>
      <c r="X6165" s="7"/>
      <c r="Y6165" s="7"/>
      <c r="Z6165" s="7"/>
    </row>
    <row r="6166" spans="1:26">
      <c r="A6166" s="7"/>
      <c r="B6166" s="7"/>
      <c r="C6166" s="7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7"/>
      <c r="P6166" s="7"/>
      <c r="Q6166" s="7"/>
      <c r="R6166" s="7"/>
      <c r="S6166" s="7"/>
      <c r="T6166" s="7"/>
      <c r="U6166" s="7"/>
      <c r="V6166" s="7"/>
      <c r="W6166" s="7"/>
      <c r="X6166" s="7"/>
      <c r="Y6166" s="7"/>
      <c r="Z6166" s="7"/>
    </row>
    <row r="6167" spans="1:26">
      <c r="A6167" s="7"/>
      <c r="B6167" s="7"/>
      <c r="C6167" s="7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7"/>
      <c r="R6167" s="7"/>
      <c r="S6167" s="7"/>
      <c r="T6167" s="7"/>
      <c r="U6167" s="7"/>
      <c r="V6167" s="7"/>
      <c r="W6167" s="7"/>
      <c r="X6167" s="7"/>
      <c r="Y6167" s="7"/>
      <c r="Z6167" s="7"/>
    </row>
    <row r="6168" spans="1:26">
      <c r="A6168" s="7"/>
      <c r="B6168" s="7"/>
      <c r="C6168" s="7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7"/>
      <c r="P6168" s="7"/>
      <c r="Q6168" s="7"/>
      <c r="R6168" s="7"/>
      <c r="S6168" s="7"/>
      <c r="T6168" s="7"/>
      <c r="U6168" s="7"/>
      <c r="V6168" s="7"/>
      <c r="W6168" s="7"/>
      <c r="X6168" s="7"/>
      <c r="Y6168" s="7"/>
      <c r="Z6168" s="7"/>
    </row>
    <row r="6169" spans="1:26">
      <c r="A6169" s="7"/>
      <c r="B6169" s="7"/>
      <c r="C6169" s="7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7"/>
      <c r="R6169" s="7"/>
      <c r="S6169" s="7"/>
      <c r="T6169" s="7"/>
      <c r="U6169" s="7"/>
      <c r="V6169" s="7"/>
      <c r="W6169" s="7"/>
      <c r="X6169" s="7"/>
      <c r="Y6169" s="7"/>
      <c r="Z6169" s="7"/>
    </row>
    <row r="6170" spans="1:26">
      <c r="A6170" s="7"/>
      <c r="B6170" s="7"/>
      <c r="C6170" s="7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7"/>
      <c r="R6170" s="7"/>
      <c r="S6170" s="7"/>
      <c r="T6170" s="7"/>
      <c r="U6170" s="7"/>
      <c r="V6170" s="7"/>
      <c r="W6170" s="7"/>
      <c r="X6170" s="7"/>
      <c r="Y6170" s="7"/>
      <c r="Z6170" s="7"/>
    </row>
    <row r="6171" spans="1:26">
      <c r="A6171" s="7"/>
      <c r="B6171" s="7"/>
      <c r="C6171" s="7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7"/>
      <c r="R6171" s="7"/>
      <c r="S6171" s="7"/>
      <c r="T6171" s="7"/>
      <c r="U6171" s="7"/>
      <c r="V6171" s="7"/>
      <c r="W6171" s="7"/>
      <c r="X6171" s="7"/>
      <c r="Y6171" s="7"/>
      <c r="Z6171" s="7"/>
    </row>
    <row r="6172" spans="1:26">
      <c r="A6172" s="7"/>
      <c r="B6172" s="7"/>
      <c r="C6172" s="7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7"/>
      <c r="R6172" s="7"/>
      <c r="S6172" s="7"/>
      <c r="T6172" s="7"/>
      <c r="U6172" s="7"/>
      <c r="V6172" s="7"/>
      <c r="W6172" s="7"/>
      <c r="X6172" s="7"/>
      <c r="Y6172" s="7"/>
      <c r="Z6172" s="7"/>
    </row>
    <row r="6173" spans="1:26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7"/>
      <c r="R6173" s="7"/>
      <c r="S6173" s="7"/>
      <c r="T6173" s="7"/>
      <c r="U6173" s="7"/>
      <c r="V6173" s="7"/>
      <c r="W6173" s="7"/>
      <c r="X6173" s="7"/>
      <c r="Y6173" s="7"/>
      <c r="Z6173" s="7"/>
    </row>
    <row r="6174" spans="1:26">
      <c r="A6174" s="7"/>
      <c r="B6174" s="7"/>
      <c r="C6174" s="7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7"/>
      <c r="R6174" s="7"/>
      <c r="S6174" s="7"/>
      <c r="T6174" s="7"/>
      <c r="U6174" s="7"/>
      <c r="V6174" s="7"/>
      <c r="W6174" s="7"/>
      <c r="X6174" s="7"/>
      <c r="Y6174" s="7"/>
      <c r="Z6174" s="7"/>
    </row>
    <row r="6175" spans="1:26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7"/>
      <c r="R6175" s="7"/>
      <c r="S6175" s="7"/>
      <c r="T6175" s="7"/>
      <c r="U6175" s="7"/>
      <c r="V6175" s="7"/>
      <c r="W6175" s="7"/>
      <c r="X6175" s="7"/>
      <c r="Y6175" s="7"/>
      <c r="Z6175" s="7"/>
    </row>
    <row r="6176" spans="1:26">
      <c r="A6176" s="7"/>
      <c r="B6176" s="7"/>
      <c r="C6176" s="7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7"/>
      <c r="R6176" s="7"/>
      <c r="S6176" s="7"/>
      <c r="T6176" s="7"/>
      <c r="U6176" s="7"/>
      <c r="V6176" s="7"/>
      <c r="W6176" s="7"/>
      <c r="X6176" s="7"/>
      <c r="Y6176" s="7"/>
      <c r="Z6176" s="7"/>
    </row>
    <row r="6177" spans="1:26">
      <c r="A6177" s="7"/>
      <c r="B6177" s="7"/>
      <c r="C6177" s="7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7"/>
      <c r="R6177" s="7"/>
      <c r="S6177" s="7"/>
      <c r="T6177" s="7"/>
      <c r="U6177" s="7"/>
      <c r="V6177" s="7"/>
      <c r="W6177" s="7"/>
      <c r="X6177" s="7"/>
      <c r="Y6177" s="7"/>
      <c r="Z6177" s="7"/>
    </row>
    <row r="6178" spans="1:26">
      <c r="A6178" s="7"/>
      <c r="B6178" s="7"/>
      <c r="C6178" s="7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7"/>
      <c r="R6178" s="7"/>
      <c r="S6178" s="7"/>
      <c r="T6178" s="7"/>
      <c r="U6178" s="7"/>
      <c r="V6178" s="7"/>
      <c r="W6178" s="7"/>
      <c r="X6178" s="7"/>
      <c r="Y6178" s="7"/>
      <c r="Z6178" s="7"/>
    </row>
    <row r="6179" spans="1:26">
      <c r="A6179" s="7"/>
      <c r="B6179" s="7"/>
      <c r="C6179" s="7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7"/>
      <c r="R6179" s="7"/>
      <c r="S6179" s="7"/>
      <c r="T6179" s="7"/>
      <c r="U6179" s="7"/>
      <c r="V6179" s="7"/>
      <c r="W6179" s="7"/>
      <c r="X6179" s="7"/>
      <c r="Y6179" s="7"/>
      <c r="Z6179" s="7"/>
    </row>
    <row r="6180" spans="1:26">
      <c r="A6180" s="7"/>
      <c r="B6180" s="7"/>
      <c r="C6180" s="7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7"/>
      <c r="R6180" s="7"/>
      <c r="S6180" s="7"/>
      <c r="T6180" s="7"/>
      <c r="U6180" s="7"/>
      <c r="V6180" s="7"/>
      <c r="W6180" s="7"/>
      <c r="X6180" s="7"/>
      <c r="Y6180" s="7"/>
      <c r="Z6180" s="7"/>
    </row>
    <row r="6181" spans="1:26">
      <c r="A6181" s="7"/>
      <c r="B6181" s="7"/>
      <c r="C6181" s="7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7"/>
      <c r="R6181" s="7"/>
      <c r="S6181" s="7"/>
      <c r="T6181" s="7"/>
      <c r="U6181" s="7"/>
      <c r="V6181" s="7"/>
      <c r="W6181" s="7"/>
      <c r="X6181" s="7"/>
      <c r="Y6181" s="7"/>
      <c r="Z6181" s="7"/>
    </row>
    <row r="6182" spans="1:26">
      <c r="A6182" s="7"/>
      <c r="B6182" s="7"/>
      <c r="C6182" s="7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7"/>
      <c r="P6182" s="7"/>
      <c r="Q6182" s="7"/>
      <c r="R6182" s="7"/>
      <c r="S6182" s="7"/>
      <c r="T6182" s="7"/>
      <c r="U6182" s="7"/>
      <c r="V6182" s="7"/>
      <c r="W6182" s="7"/>
      <c r="X6182" s="7"/>
      <c r="Y6182" s="7"/>
      <c r="Z6182" s="7"/>
    </row>
    <row r="6183" spans="1:26">
      <c r="A6183" s="7"/>
      <c r="B6183" s="7"/>
      <c r="C6183" s="7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7"/>
      <c r="R6183" s="7"/>
      <c r="S6183" s="7"/>
      <c r="T6183" s="7"/>
      <c r="U6183" s="7"/>
      <c r="V6183" s="7"/>
      <c r="W6183" s="7"/>
      <c r="X6183" s="7"/>
      <c r="Y6183" s="7"/>
      <c r="Z6183" s="7"/>
    </row>
    <row r="6184" spans="1:26">
      <c r="A6184" s="7"/>
      <c r="B6184" s="7"/>
      <c r="C6184" s="7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7"/>
      <c r="R6184" s="7"/>
      <c r="S6184" s="7"/>
      <c r="T6184" s="7"/>
      <c r="U6184" s="7"/>
      <c r="V6184" s="7"/>
      <c r="W6184" s="7"/>
      <c r="X6184" s="7"/>
      <c r="Y6184" s="7"/>
      <c r="Z6184" s="7"/>
    </row>
    <row r="6185" spans="1:26">
      <c r="A6185" s="7"/>
      <c r="B6185" s="7"/>
      <c r="C6185" s="7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7"/>
      <c r="R6185" s="7"/>
      <c r="S6185" s="7"/>
      <c r="T6185" s="7"/>
      <c r="U6185" s="7"/>
      <c r="V6185" s="7"/>
      <c r="W6185" s="7"/>
      <c r="X6185" s="7"/>
      <c r="Y6185" s="7"/>
      <c r="Z6185" s="7"/>
    </row>
    <row r="6186" spans="1:26">
      <c r="A6186" s="7"/>
      <c r="B6186" s="7"/>
      <c r="C6186" s="7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7"/>
      <c r="R6186" s="7"/>
      <c r="S6186" s="7"/>
      <c r="T6186" s="7"/>
      <c r="U6186" s="7"/>
      <c r="V6186" s="7"/>
      <c r="W6186" s="7"/>
      <c r="X6186" s="7"/>
      <c r="Y6186" s="7"/>
      <c r="Z6186" s="7"/>
    </row>
    <row r="6187" spans="1:26">
      <c r="A6187" s="7"/>
      <c r="B6187" s="7"/>
      <c r="C6187" s="7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7"/>
      <c r="R6187" s="7"/>
      <c r="S6187" s="7"/>
      <c r="T6187" s="7"/>
      <c r="U6187" s="7"/>
      <c r="V6187" s="7"/>
      <c r="W6187" s="7"/>
      <c r="X6187" s="7"/>
      <c r="Y6187" s="7"/>
      <c r="Z6187" s="7"/>
    </row>
    <row r="6188" spans="1:26">
      <c r="A6188" s="7"/>
      <c r="B6188" s="7"/>
      <c r="C6188" s="7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7"/>
      <c r="R6188" s="7"/>
      <c r="S6188" s="7"/>
      <c r="T6188" s="7"/>
      <c r="U6188" s="7"/>
      <c r="V6188" s="7"/>
      <c r="W6188" s="7"/>
      <c r="X6188" s="7"/>
      <c r="Y6188" s="7"/>
      <c r="Z6188" s="7"/>
    </row>
    <row r="6189" spans="1:26">
      <c r="A6189" s="7"/>
      <c r="B6189" s="7"/>
      <c r="C6189" s="7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7"/>
      <c r="R6189" s="7"/>
      <c r="S6189" s="7"/>
      <c r="T6189" s="7"/>
      <c r="U6189" s="7"/>
      <c r="V6189" s="7"/>
      <c r="W6189" s="7"/>
      <c r="X6189" s="7"/>
      <c r="Y6189" s="7"/>
      <c r="Z6189" s="7"/>
    </row>
    <row r="6190" spans="1:26">
      <c r="A6190" s="7"/>
      <c r="B6190" s="7"/>
      <c r="C6190" s="7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7"/>
      <c r="R6190" s="7"/>
      <c r="S6190" s="7"/>
      <c r="T6190" s="7"/>
      <c r="U6190" s="7"/>
      <c r="V6190" s="7"/>
      <c r="W6190" s="7"/>
      <c r="X6190" s="7"/>
      <c r="Y6190" s="7"/>
      <c r="Z6190" s="7"/>
    </row>
    <row r="6191" spans="1:26">
      <c r="A6191" s="7"/>
      <c r="B6191" s="7"/>
      <c r="C6191" s="7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7"/>
      <c r="R6191" s="7"/>
      <c r="S6191" s="7"/>
      <c r="T6191" s="7"/>
      <c r="U6191" s="7"/>
      <c r="V6191" s="7"/>
      <c r="W6191" s="7"/>
      <c r="X6191" s="7"/>
      <c r="Y6191" s="7"/>
      <c r="Z6191" s="7"/>
    </row>
    <row r="6192" spans="1:26">
      <c r="A6192" s="7"/>
      <c r="B6192" s="7"/>
      <c r="C6192" s="7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7"/>
      <c r="R6192" s="7"/>
      <c r="S6192" s="7"/>
      <c r="T6192" s="7"/>
      <c r="U6192" s="7"/>
      <c r="V6192" s="7"/>
      <c r="W6192" s="7"/>
      <c r="X6192" s="7"/>
      <c r="Y6192" s="7"/>
      <c r="Z6192" s="7"/>
    </row>
    <row r="6193" spans="1:26">
      <c r="A6193" s="7"/>
      <c r="B6193" s="7"/>
      <c r="C6193" s="7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/>
      <c r="P6193" s="7"/>
      <c r="Q6193" s="7"/>
      <c r="R6193" s="7"/>
      <c r="S6193" s="7"/>
      <c r="T6193" s="7"/>
      <c r="U6193" s="7"/>
      <c r="V6193" s="7"/>
      <c r="W6193" s="7"/>
      <c r="X6193" s="7"/>
      <c r="Y6193" s="7"/>
      <c r="Z6193" s="7"/>
    </row>
    <row r="6194" spans="1:26">
      <c r="A6194" s="7"/>
      <c r="B6194" s="7"/>
      <c r="C6194" s="7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7"/>
      <c r="P6194" s="7"/>
      <c r="Q6194" s="7"/>
      <c r="R6194" s="7"/>
      <c r="S6194" s="7"/>
      <c r="T6194" s="7"/>
      <c r="U6194" s="7"/>
      <c r="V6194" s="7"/>
      <c r="W6194" s="7"/>
      <c r="X6194" s="7"/>
      <c r="Y6194" s="7"/>
      <c r="Z6194" s="7"/>
    </row>
    <row r="6195" spans="1:26">
      <c r="A6195" s="7"/>
      <c r="B6195" s="7"/>
      <c r="C6195" s="7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7"/>
      <c r="R6195" s="7"/>
      <c r="S6195" s="7"/>
      <c r="T6195" s="7"/>
      <c r="U6195" s="7"/>
      <c r="V6195" s="7"/>
      <c r="W6195" s="7"/>
      <c r="X6195" s="7"/>
      <c r="Y6195" s="7"/>
      <c r="Z6195" s="7"/>
    </row>
    <row r="6196" spans="1:26">
      <c r="A6196" s="7"/>
      <c r="B6196" s="7"/>
      <c r="C6196" s="7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7"/>
      <c r="R6196" s="7"/>
      <c r="S6196" s="7"/>
      <c r="T6196" s="7"/>
      <c r="U6196" s="7"/>
      <c r="V6196" s="7"/>
      <c r="W6196" s="7"/>
      <c r="X6196" s="7"/>
      <c r="Y6196" s="7"/>
      <c r="Z6196" s="7"/>
    </row>
    <row r="6197" spans="1:26">
      <c r="A6197" s="7"/>
      <c r="B6197" s="7"/>
      <c r="C6197" s="7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7"/>
      <c r="P6197" s="7"/>
      <c r="Q6197" s="7"/>
      <c r="R6197" s="7"/>
      <c r="S6197" s="7"/>
      <c r="T6197" s="7"/>
      <c r="U6197" s="7"/>
      <c r="V6197" s="7"/>
      <c r="W6197" s="7"/>
      <c r="X6197" s="7"/>
      <c r="Y6197" s="7"/>
      <c r="Z6197" s="7"/>
    </row>
    <row r="6198" spans="1:26">
      <c r="A6198" s="7"/>
      <c r="B6198" s="7"/>
      <c r="C6198" s="7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7"/>
      <c r="R6198" s="7"/>
      <c r="S6198" s="7"/>
      <c r="T6198" s="7"/>
      <c r="U6198" s="7"/>
      <c r="V6198" s="7"/>
      <c r="W6198" s="7"/>
      <c r="X6198" s="7"/>
      <c r="Y6198" s="7"/>
      <c r="Z6198" s="7"/>
    </row>
    <row r="6199" spans="1:26">
      <c r="A6199" s="7"/>
      <c r="B6199" s="7"/>
      <c r="C6199" s="7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7"/>
      <c r="R6199" s="7"/>
      <c r="S6199" s="7"/>
      <c r="T6199" s="7"/>
      <c r="U6199" s="7"/>
      <c r="V6199" s="7"/>
      <c r="W6199" s="7"/>
      <c r="X6199" s="7"/>
      <c r="Y6199" s="7"/>
      <c r="Z6199" s="7"/>
    </row>
    <row r="6200" spans="1:26">
      <c r="A6200" s="7"/>
      <c r="B6200" s="7"/>
      <c r="C6200" s="7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/>
      <c r="P6200" s="7"/>
      <c r="Q6200" s="7"/>
      <c r="R6200" s="7"/>
      <c r="S6200" s="7"/>
      <c r="T6200" s="7"/>
      <c r="U6200" s="7"/>
      <c r="V6200" s="7"/>
      <c r="W6200" s="7"/>
      <c r="X6200" s="7"/>
      <c r="Y6200" s="7"/>
      <c r="Z6200" s="7"/>
    </row>
    <row r="6201" spans="1:26">
      <c r="A6201" s="7"/>
      <c r="B6201" s="7"/>
      <c r="C6201" s="7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7"/>
      <c r="R6201" s="7"/>
      <c r="S6201" s="7"/>
      <c r="T6201" s="7"/>
      <c r="U6201" s="7"/>
      <c r="V6201" s="7"/>
      <c r="W6201" s="7"/>
      <c r="X6201" s="7"/>
      <c r="Y6201" s="7"/>
      <c r="Z6201" s="7"/>
    </row>
    <row r="6202" spans="1:26">
      <c r="A6202" s="7"/>
      <c r="B6202" s="7"/>
      <c r="C6202" s="7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7"/>
      <c r="R6202" s="7"/>
      <c r="S6202" s="7"/>
      <c r="T6202" s="7"/>
      <c r="U6202" s="7"/>
      <c r="V6202" s="7"/>
      <c r="W6202" s="7"/>
      <c r="X6202" s="7"/>
      <c r="Y6202" s="7"/>
      <c r="Z6202" s="7"/>
    </row>
    <row r="6203" spans="1:26">
      <c r="A6203" s="7"/>
      <c r="B6203" s="7"/>
      <c r="C6203" s="7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7"/>
      <c r="R6203" s="7"/>
      <c r="S6203" s="7"/>
      <c r="T6203" s="7"/>
      <c r="U6203" s="7"/>
      <c r="V6203" s="7"/>
      <c r="W6203" s="7"/>
      <c r="X6203" s="7"/>
      <c r="Y6203" s="7"/>
      <c r="Z6203" s="7"/>
    </row>
    <row r="6204" spans="1:26">
      <c r="A6204" s="7"/>
      <c r="B6204" s="7"/>
      <c r="C6204" s="7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7"/>
      <c r="R6204" s="7"/>
      <c r="S6204" s="7"/>
      <c r="T6204" s="7"/>
      <c r="U6204" s="7"/>
      <c r="V6204" s="7"/>
      <c r="W6204" s="7"/>
      <c r="X6204" s="7"/>
      <c r="Y6204" s="7"/>
      <c r="Z6204" s="7"/>
    </row>
    <row r="6205" spans="1:26">
      <c r="A6205" s="7"/>
      <c r="B6205" s="7"/>
      <c r="C6205" s="7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7"/>
      <c r="R6205" s="7"/>
      <c r="S6205" s="7"/>
      <c r="T6205" s="7"/>
      <c r="U6205" s="7"/>
      <c r="V6205" s="7"/>
      <c r="W6205" s="7"/>
      <c r="X6205" s="7"/>
      <c r="Y6205" s="7"/>
      <c r="Z6205" s="7"/>
    </row>
    <row r="6206" spans="1:26">
      <c r="A6206" s="7"/>
      <c r="B6206" s="7"/>
      <c r="C6206" s="7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7"/>
      <c r="R6206" s="7"/>
      <c r="S6206" s="7"/>
      <c r="T6206" s="7"/>
      <c r="U6206" s="7"/>
      <c r="V6206" s="7"/>
      <c r="W6206" s="7"/>
      <c r="X6206" s="7"/>
      <c r="Y6206" s="7"/>
      <c r="Z6206" s="7"/>
    </row>
    <row r="6207" spans="1:26">
      <c r="A6207" s="7"/>
      <c r="B6207" s="7"/>
      <c r="C6207" s="7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7"/>
      <c r="R6207" s="7"/>
      <c r="S6207" s="7"/>
      <c r="T6207" s="7"/>
      <c r="U6207" s="7"/>
      <c r="V6207" s="7"/>
      <c r="W6207" s="7"/>
      <c r="X6207" s="7"/>
      <c r="Y6207" s="7"/>
      <c r="Z6207" s="7"/>
    </row>
    <row r="6208" spans="1:26">
      <c r="A6208" s="7"/>
      <c r="B6208" s="7"/>
      <c r="C6208" s="7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7"/>
      <c r="R6208" s="7"/>
      <c r="S6208" s="7"/>
      <c r="T6208" s="7"/>
      <c r="U6208" s="7"/>
      <c r="V6208" s="7"/>
      <c r="W6208" s="7"/>
      <c r="X6208" s="7"/>
      <c r="Y6208" s="7"/>
      <c r="Z6208" s="7"/>
    </row>
    <row r="6209" spans="1:26">
      <c r="A6209" s="7"/>
      <c r="B6209" s="7"/>
      <c r="C6209" s="7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7"/>
      <c r="R6209" s="7"/>
      <c r="S6209" s="7"/>
      <c r="T6209" s="7"/>
      <c r="U6209" s="7"/>
      <c r="V6209" s="7"/>
      <c r="W6209" s="7"/>
      <c r="X6209" s="7"/>
      <c r="Y6209" s="7"/>
      <c r="Z6209" s="7"/>
    </row>
    <row r="6210" spans="1:26">
      <c r="A6210" s="7"/>
      <c r="B6210" s="7"/>
      <c r="C6210" s="7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7"/>
      <c r="R6210" s="7"/>
      <c r="S6210" s="7"/>
      <c r="T6210" s="7"/>
      <c r="U6210" s="7"/>
      <c r="V6210" s="7"/>
      <c r="W6210" s="7"/>
      <c r="X6210" s="7"/>
      <c r="Y6210" s="7"/>
      <c r="Z6210" s="7"/>
    </row>
    <row r="6211" spans="1:26">
      <c r="A6211" s="7"/>
      <c r="B6211" s="7"/>
      <c r="C6211" s="7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7"/>
      <c r="R6211" s="7"/>
      <c r="S6211" s="7"/>
      <c r="T6211" s="7"/>
      <c r="U6211" s="7"/>
      <c r="V6211" s="7"/>
      <c r="W6211" s="7"/>
      <c r="X6211" s="7"/>
      <c r="Y6211" s="7"/>
      <c r="Z6211" s="7"/>
    </row>
    <row r="6212" spans="1:26">
      <c r="A6212" s="7"/>
      <c r="B6212" s="7"/>
      <c r="C6212" s="7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7"/>
      <c r="R6212" s="7"/>
      <c r="S6212" s="7"/>
      <c r="T6212" s="7"/>
      <c r="U6212" s="7"/>
      <c r="V6212" s="7"/>
      <c r="W6212" s="7"/>
      <c r="X6212" s="7"/>
      <c r="Y6212" s="7"/>
      <c r="Z6212" s="7"/>
    </row>
    <row r="6213" spans="1:26">
      <c r="A6213" s="7"/>
      <c r="B6213" s="7"/>
      <c r="C6213" s="7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7"/>
      <c r="R6213" s="7"/>
      <c r="S6213" s="7"/>
      <c r="T6213" s="7"/>
      <c r="U6213" s="7"/>
      <c r="V6213" s="7"/>
      <c r="W6213" s="7"/>
      <c r="X6213" s="7"/>
      <c r="Y6213" s="7"/>
      <c r="Z6213" s="7"/>
    </row>
    <row r="6214" spans="1:26">
      <c r="A6214" s="7"/>
      <c r="B6214" s="7"/>
      <c r="C6214" s="7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7"/>
      <c r="R6214" s="7"/>
      <c r="S6214" s="7"/>
      <c r="T6214" s="7"/>
      <c r="U6214" s="7"/>
      <c r="V6214" s="7"/>
      <c r="W6214" s="7"/>
      <c r="X6214" s="7"/>
      <c r="Y6214" s="7"/>
      <c r="Z6214" s="7"/>
    </row>
    <row r="6215" spans="1:26">
      <c r="A6215" s="7"/>
      <c r="B6215" s="7"/>
      <c r="C6215" s="7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7"/>
      <c r="R6215" s="7"/>
      <c r="S6215" s="7"/>
      <c r="T6215" s="7"/>
      <c r="U6215" s="7"/>
      <c r="V6215" s="7"/>
      <c r="W6215" s="7"/>
      <c r="X6215" s="7"/>
      <c r="Y6215" s="7"/>
      <c r="Z6215" s="7"/>
    </row>
    <row r="6216" spans="1:26">
      <c r="A6216" s="7"/>
      <c r="B6216" s="7"/>
      <c r="C6216" s="7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7"/>
      <c r="R6216" s="7"/>
      <c r="S6216" s="7"/>
      <c r="T6216" s="7"/>
      <c r="U6216" s="7"/>
      <c r="V6216" s="7"/>
      <c r="W6216" s="7"/>
      <c r="X6216" s="7"/>
      <c r="Y6216" s="7"/>
      <c r="Z6216" s="7"/>
    </row>
    <row r="6217" spans="1:26">
      <c r="A6217" s="7"/>
      <c r="B6217" s="7"/>
      <c r="C6217" s="7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7"/>
      <c r="R6217" s="7"/>
      <c r="S6217" s="7"/>
      <c r="T6217" s="7"/>
      <c r="U6217" s="7"/>
      <c r="V6217" s="7"/>
      <c r="W6217" s="7"/>
      <c r="X6217" s="7"/>
      <c r="Y6217" s="7"/>
      <c r="Z6217" s="7"/>
    </row>
    <row r="6218" spans="1:26">
      <c r="A6218" s="7"/>
      <c r="B6218" s="7"/>
      <c r="C6218" s="7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7"/>
      <c r="R6218" s="7"/>
      <c r="S6218" s="7"/>
      <c r="T6218" s="7"/>
      <c r="U6218" s="7"/>
      <c r="V6218" s="7"/>
      <c r="W6218" s="7"/>
      <c r="X6218" s="7"/>
      <c r="Y6218" s="7"/>
      <c r="Z6218" s="7"/>
    </row>
    <row r="6219" spans="1:26">
      <c r="A6219" s="7"/>
      <c r="B6219" s="7"/>
      <c r="C6219" s="7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7"/>
      <c r="P6219" s="7"/>
      <c r="Q6219" s="7"/>
      <c r="R6219" s="7"/>
      <c r="S6219" s="7"/>
      <c r="T6219" s="7"/>
      <c r="U6219" s="7"/>
      <c r="V6219" s="7"/>
      <c r="W6219" s="7"/>
      <c r="X6219" s="7"/>
      <c r="Y6219" s="7"/>
      <c r="Z6219" s="7"/>
    </row>
    <row r="6220" spans="1:26">
      <c r="A6220" s="7"/>
      <c r="B6220" s="7"/>
      <c r="C6220" s="7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7"/>
      <c r="R6220" s="7"/>
      <c r="S6220" s="7"/>
      <c r="T6220" s="7"/>
      <c r="U6220" s="7"/>
      <c r="V6220" s="7"/>
      <c r="W6220" s="7"/>
      <c r="X6220" s="7"/>
      <c r="Y6220" s="7"/>
      <c r="Z6220" s="7"/>
    </row>
    <row r="6221" spans="1:26">
      <c r="A6221" s="7"/>
      <c r="B6221" s="7"/>
      <c r="C6221" s="7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7"/>
      <c r="R6221" s="7"/>
      <c r="S6221" s="7"/>
      <c r="T6221" s="7"/>
      <c r="U6221" s="7"/>
      <c r="V6221" s="7"/>
      <c r="W6221" s="7"/>
      <c r="X6221" s="7"/>
      <c r="Y6221" s="7"/>
      <c r="Z6221" s="7"/>
    </row>
    <row r="6222" spans="1:26">
      <c r="A6222" s="7"/>
      <c r="B6222" s="7"/>
      <c r="C6222" s="7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7"/>
      <c r="P6222" s="7"/>
      <c r="Q6222" s="7"/>
      <c r="R6222" s="7"/>
      <c r="S6222" s="7"/>
      <c r="T6222" s="7"/>
      <c r="U6222" s="7"/>
      <c r="V6222" s="7"/>
      <c r="W6222" s="7"/>
      <c r="X6222" s="7"/>
      <c r="Y6222" s="7"/>
      <c r="Z6222" s="7"/>
    </row>
    <row r="6223" spans="1:26">
      <c r="A6223" s="7"/>
      <c r="B6223" s="7"/>
      <c r="C6223" s="7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7"/>
      <c r="R6223" s="7"/>
      <c r="S6223" s="7"/>
      <c r="T6223" s="7"/>
      <c r="U6223" s="7"/>
      <c r="V6223" s="7"/>
      <c r="W6223" s="7"/>
      <c r="X6223" s="7"/>
      <c r="Y6223" s="7"/>
      <c r="Z6223" s="7"/>
    </row>
    <row r="6224" spans="1:26">
      <c r="A6224" s="7"/>
      <c r="B6224" s="7"/>
      <c r="C6224" s="7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7"/>
      <c r="R6224" s="7"/>
      <c r="S6224" s="7"/>
      <c r="T6224" s="7"/>
      <c r="U6224" s="7"/>
      <c r="V6224" s="7"/>
      <c r="W6224" s="7"/>
      <c r="X6224" s="7"/>
      <c r="Y6224" s="7"/>
      <c r="Z6224" s="7"/>
    </row>
    <row r="6225" spans="1:26">
      <c r="A6225" s="7"/>
      <c r="B6225" s="7"/>
      <c r="C6225" s="7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7"/>
      <c r="R6225" s="7"/>
      <c r="S6225" s="7"/>
      <c r="T6225" s="7"/>
      <c r="U6225" s="7"/>
      <c r="V6225" s="7"/>
      <c r="W6225" s="7"/>
      <c r="X6225" s="7"/>
      <c r="Y6225" s="7"/>
      <c r="Z6225" s="7"/>
    </row>
    <row r="6226" spans="1:26">
      <c r="A6226" s="7"/>
      <c r="B6226" s="7"/>
      <c r="C6226" s="7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7"/>
      <c r="R6226" s="7"/>
      <c r="S6226" s="7"/>
      <c r="T6226" s="7"/>
      <c r="U6226" s="7"/>
      <c r="V6226" s="7"/>
      <c r="W6226" s="7"/>
      <c r="X6226" s="7"/>
      <c r="Y6226" s="7"/>
      <c r="Z6226" s="7"/>
    </row>
    <row r="6227" spans="1:26">
      <c r="A6227" s="7"/>
      <c r="B6227" s="7"/>
      <c r="C6227" s="7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7"/>
      <c r="R6227" s="7"/>
      <c r="S6227" s="7"/>
      <c r="T6227" s="7"/>
      <c r="U6227" s="7"/>
      <c r="V6227" s="7"/>
      <c r="W6227" s="7"/>
      <c r="X6227" s="7"/>
      <c r="Y6227" s="7"/>
      <c r="Z6227" s="7"/>
    </row>
    <row r="6228" spans="1:26">
      <c r="A6228" s="7"/>
      <c r="B6228" s="7"/>
      <c r="C6228" s="7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7"/>
      <c r="R6228" s="7"/>
      <c r="S6228" s="7"/>
      <c r="T6228" s="7"/>
      <c r="U6228" s="7"/>
      <c r="V6228" s="7"/>
      <c r="W6228" s="7"/>
      <c r="X6228" s="7"/>
      <c r="Y6228" s="7"/>
      <c r="Z6228" s="7"/>
    </row>
    <row r="6229" spans="1:26">
      <c r="A6229" s="7"/>
      <c r="B6229" s="7"/>
      <c r="C6229" s="7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7"/>
      <c r="R6229" s="7"/>
      <c r="S6229" s="7"/>
      <c r="T6229" s="7"/>
      <c r="U6229" s="7"/>
      <c r="V6229" s="7"/>
      <c r="W6229" s="7"/>
      <c r="X6229" s="7"/>
      <c r="Y6229" s="7"/>
      <c r="Z6229" s="7"/>
    </row>
    <row r="6230" spans="1:26">
      <c r="A6230" s="7"/>
      <c r="B6230" s="7"/>
      <c r="C6230" s="7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7"/>
      <c r="R6230" s="7"/>
      <c r="S6230" s="7"/>
      <c r="T6230" s="7"/>
      <c r="U6230" s="7"/>
      <c r="V6230" s="7"/>
      <c r="W6230" s="7"/>
      <c r="X6230" s="7"/>
      <c r="Y6230" s="7"/>
      <c r="Z6230" s="7"/>
    </row>
    <row r="6231" spans="1:26">
      <c r="A6231" s="7"/>
      <c r="B6231" s="7"/>
      <c r="C6231" s="7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7"/>
      <c r="R6231" s="7"/>
      <c r="S6231" s="7"/>
      <c r="T6231" s="7"/>
      <c r="U6231" s="7"/>
      <c r="V6231" s="7"/>
      <c r="W6231" s="7"/>
      <c r="X6231" s="7"/>
      <c r="Y6231" s="7"/>
      <c r="Z6231" s="7"/>
    </row>
    <row r="6232" spans="1:26">
      <c r="A6232" s="7"/>
      <c r="B6232" s="7"/>
      <c r="C6232" s="7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7"/>
      <c r="R6232" s="7"/>
      <c r="S6232" s="7"/>
      <c r="T6232" s="7"/>
      <c r="U6232" s="7"/>
      <c r="V6232" s="7"/>
      <c r="W6232" s="7"/>
      <c r="X6232" s="7"/>
      <c r="Y6232" s="7"/>
      <c r="Z6232" s="7"/>
    </row>
    <row r="6233" spans="1:26">
      <c r="A6233" s="7"/>
      <c r="B6233" s="7"/>
      <c r="C6233" s="7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7"/>
      <c r="R6233" s="7"/>
      <c r="S6233" s="7"/>
      <c r="T6233" s="7"/>
      <c r="U6233" s="7"/>
      <c r="V6233" s="7"/>
      <c r="W6233" s="7"/>
      <c r="X6233" s="7"/>
      <c r="Y6233" s="7"/>
      <c r="Z6233" s="7"/>
    </row>
    <row r="6234" spans="1:26">
      <c r="A6234" s="7"/>
      <c r="B6234" s="7"/>
      <c r="C6234" s="7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7"/>
      <c r="R6234" s="7"/>
      <c r="S6234" s="7"/>
      <c r="T6234" s="7"/>
      <c r="U6234" s="7"/>
      <c r="V6234" s="7"/>
      <c r="W6234" s="7"/>
      <c r="X6234" s="7"/>
      <c r="Y6234" s="7"/>
      <c r="Z6234" s="7"/>
    </row>
    <row r="6235" spans="1:26">
      <c r="A6235" s="7"/>
      <c r="B6235" s="7"/>
      <c r="C6235" s="7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7"/>
      <c r="R6235" s="7"/>
      <c r="S6235" s="7"/>
      <c r="T6235" s="7"/>
      <c r="U6235" s="7"/>
      <c r="V6235" s="7"/>
      <c r="W6235" s="7"/>
      <c r="X6235" s="7"/>
      <c r="Y6235" s="7"/>
      <c r="Z6235" s="7"/>
    </row>
    <row r="6236" spans="1:26">
      <c r="A6236" s="7"/>
      <c r="B6236" s="7"/>
      <c r="C6236" s="7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7"/>
      <c r="R6236" s="7"/>
      <c r="S6236" s="7"/>
      <c r="T6236" s="7"/>
      <c r="U6236" s="7"/>
      <c r="V6236" s="7"/>
      <c r="W6236" s="7"/>
      <c r="X6236" s="7"/>
      <c r="Y6236" s="7"/>
      <c r="Z6236" s="7"/>
    </row>
    <row r="6237" spans="1:26">
      <c r="A6237" s="7"/>
      <c r="B6237" s="7"/>
      <c r="C6237" s="7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7"/>
      <c r="R6237" s="7"/>
      <c r="S6237" s="7"/>
      <c r="T6237" s="7"/>
      <c r="U6237" s="7"/>
      <c r="V6237" s="7"/>
      <c r="W6237" s="7"/>
      <c r="X6237" s="7"/>
      <c r="Y6237" s="7"/>
      <c r="Z6237" s="7"/>
    </row>
    <row r="6238" spans="1:26">
      <c r="A6238" s="7"/>
      <c r="B6238" s="7"/>
      <c r="C6238" s="7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7"/>
      <c r="R6238" s="7"/>
      <c r="S6238" s="7"/>
      <c r="T6238" s="7"/>
      <c r="U6238" s="7"/>
      <c r="V6238" s="7"/>
      <c r="W6238" s="7"/>
      <c r="X6238" s="7"/>
      <c r="Y6238" s="7"/>
      <c r="Z6238" s="7"/>
    </row>
    <row r="6239" spans="1:26">
      <c r="A6239" s="7"/>
      <c r="B6239" s="7"/>
      <c r="C6239" s="7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7"/>
      <c r="R6239" s="7"/>
      <c r="S6239" s="7"/>
      <c r="T6239" s="7"/>
      <c r="U6239" s="7"/>
      <c r="V6239" s="7"/>
      <c r="W6239" s="7"/>
      <c r="X6239" s="7"/>
      <c r="Y6239" s="7"/>
      <c r="Z6239" s="7"/>
    </row>
    <row r="6240" spans="1:26">
      <c r="A6240" s="7"/>
      <c r="B6240" s="7"/>
      <c r="C6240" s="7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7"/>
      <c r="R6240" s="7"/>
      <c r="S6240" s="7"/>
      <c r="T6240" s="7"/>
      <c r="U6240" s="7"/>
      <c r="V6240" s="7"/>
      <c r="W6240" s="7"/>
      <c r="X6240" s="7"/>
      <c r="Y6240" s="7"/>
      <c r="Z6240" s="7"/>
    </row>
    <row r="6241" spans="1:26">
      <c r="A6241" s="7"/>
      <c r="B6241" s="7"/>
      <c r="C6241" s="7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7"/>
      <c r="R6241" s="7"/>
      <c r="S6241" s="7"/>
      <c r="T6241" s="7"/>
      <c r="U6241" s="7"/>
      <c r="V6241" s="7"/>
      <c r="W6241" s="7"/>
      <c r="X6241" s="7"/>
      <c r="Y6241" s="7"/>
      <c r="Z6241" s="7"/>
    </row>
    <row r="6242" spans="1:26">
      <c r="A6242" s="7"/>
      <c r="B6242" s="7"/>
      <c r="C6242" s="7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7"/>
      <c r="R6242" s="7"/>
      <c r="S6242" s="7"/>
      <c r="T6242" s="7"/>
      <c r="U6242" s="7"/>
      <c r="V6242" s="7"/>
      <c r="W6242" s="7"/>
      <c r="X6242" s="7"/>
      <c r="Y6242" s="7"/>
      <c r="Z6242" s="7"/>
    </row>
    <row r="6243" spans="1:26">
      <c r="A6243" s="7"/>
      <c r="B6243" s="7"/>
      <c r="C6243" s="7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7"/>
      <c r="R6243" s="7"/>
      <c r="S6243" s="7"/>
      <c r="T6243" s="7"/>
      <c r="U6243" s="7"/>
      <c r="V6243" s="7"/>
      <c r="W6243" s="7"/>
      <c r="X6243" s="7"/>
      <c r="Y6243" s="7"/>
      <c r="Z6243" s="7"/>
    </row>
    <row r="6244" spans="1:26">
      <c r="A6244" s="7"/>
      <c r="B6244" s="7"/>
      <c r="C6244" s="7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7"/>
      <c r="R6244" s="7"/>
      <c r="S6244" s="7"/>
      <c r="T6244" s="7"/>
      <c r="U6244" s="7"/>
      <c r="V6244" s="7"/>
      <c r="W6244" s="7"/>
      <c r="X6244" s="7"/>
      <c r="Y6244" s="7"/>
      <c r="Z6244" s="7"/>
    </row>
    <row r="6245" spans="1:26">
      <c r="A6245" s="7"/>
      <c r="B6245" s="7"/>
      <c r="C6245" s="7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7"/>
      <c r="R6245" s="7"/>
      <c r="S6245" s="7"/>
      <c r="T6245" s="7"/>
      <c r="U6245" s="7"/>
      <c r="V6245" s="7"/>
      <c r="W6245" s="7"/>
      <c r="X6245" s="7"/>
      <c r="Y6245" s="7"/>
      <c r="Z6245" s="7"/>
    </row>
    <row r="6246" spans="1:26">
      <c r="A6246" s="7"/>
      <c r="B6246" s="7"/>
      <c r="C6246" s="7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7"/>
      <c r="R6246" s="7"/>
      <c r="S6246" s="7"/>
      <c r="T6246" s="7"/>
      <c r="U6246" s="7"/>
      <c r="V6246" s="7"/>
      <c r="W6246" s="7"/>
      <c r="X6246" s="7"/>
      <c r="Y6246" s="7"/>
      <c r="Z6246" s="7"/>
    </row>
    <row r="6247" spans="1:26">
      <c r="A6247" s="7"/>
      <c r="B6247" s="7"/>
      <c r="C6247" s="7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7"/>
      <c r="R6247" s="7"/>
      <c r="S6247" s="7"/>
      <c r="T6247" s="7"/>
      <c r="U6247" s="7"/>
      <c r="V6247" s="7"/>
      <c r="W6247" s="7"/>
      <c r="X6247" s="7"/>
      <c r="Y6247" s="7"/>
      <c r="Z6247" s="7"/>
    </row>
    <row r="6248" spans="1:26">
      <c r="A6248" s="7"/>
      <c r="B6248" s="7"/>
      <c r="C6248" s="7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7"/>
      <c r="R6248" s="7"/>
      <c r="S6248" s="7"/>
      <c r="T6248" s="7"/>
      <c r="U6248" s="7"/>
      <c r="V6248" s="7"/>
      <c r="W6248" s="7"/>
      <c r="X6248" s="7"/>
      <c r="Y6248" s="7"/>
      <c r="Z6248" s="7"/>
    </row>
    <row r="6249" spans="1:26">
      <c r="A6249" s="7"/>
      <c r="B6249" s="7"/>
      <c r="C6249" s="7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7"/>
      <c r="R6249" s="7"/>
      <c r="S6249" s="7"/>
      <c r="T6249" s="7"/>
      <c r="U6249" s="7"/>
      <c r="V6249" s="7"/>
      <c r="W6249" s="7"/>
      <c r="X6249" s="7"/>
      <c r="Y6249" s="7"/>
      <c r="Z6249" s="7"/>
    </row>
    <row r="6250" spans="1:26">
      <c r="A6250" s="7"/>
      <c r="B6250" s="7"/>
      <c r="C6250" s="7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7"/>
      <c r="R6250" s="7"/>
      <c r="S6250" s="7"/>
      <c r="T6250" s="7"/>
      <c r="U6250" s="7"/>
      <c r="V6250" s="7"/>
      <c r="W6250" s="7"/>
      <c r="X6250" s="7"/>
      <c r="Y6250" s="7"/>
      <c r="Z6250" s="7"/>
    </row>
    <row r="6251" spans="1:26">
      <c r="A6251" s="7"/>
      <c r="B6251" s="7"/>
      <c r="C6251" s="7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/>
      <c r="Q6251" s="7"/>
      <c r="R6251" s="7"/>
      <c r="S6251" s="7"/>
      <c r="T6251" s="7"/>
      <c r="U6251" s="7"/>
      <c r="V6251" s="7"/>
      <c r="W6251" s="7"/>
      <c r="X6251" s="7"/>
      <c r="Y6251" s="7"/>
      <c r="Z6251" s="7"/>
    </row>
    <row r="6252" spans="1:26">
      <c r="A6252" s="7"/>
      <c r="B6252" s="7"/>
      <c r="C6252" s="7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7"/>
      <c r="R6252" s="7"/>
      <c r="S6252" s="7"/>
      <c r="T6252" s="7"/>
      <c r="U6252" s="7"/>
      <c r="V6252" s="7"/>
      <c r="W6252" s="7"/>
      <c r="X6252" s="7"/>
      <c r="Y6252" s="7"/>
      <c r="Z6252" s="7"/>
    </row>
    <row r="6253" spans="1:26">
      <c r="A6253" s="7"/>
      <c r="B6253" s="7"/>
      <c r="C6253" s="7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7"/>
      <c r="R6253" s="7"/>
      <c r="S6253" s="7"/>
      <c r="T6253" s="7"/>
      <c r="U6253" s="7"/>
      <c r="V6253" s="7"/>
      <c r="W6253" s="7"/>
      <c r="X6253" s="7"/>
      <c r="Y6253" s="7"/>
      <c r="Z6253" s="7"/>
    </row>
    <row r="6254" spans="1:26">
      <c r="A6254" s="7"/>
      <c r="B6254" s="7"/>
      <c r="C6254" s="7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7"/>
      <c r="R6254" s="7"/>
      <c r="S6254" s="7"/>
      <c r="T6254" s="7"/>
      <c r="U6254" s="7"/>
      <c r="V6254" s="7"/>
      <c r="W6254" s="7"/>
      <c r="X6254" s="7"/>
      <c r="Y6254" s="7"/>
      <c r="Z6254" s="7"/>
    </row>
    <row r="6255" spans="1:26">
      <c r="A6255" s="7"/>
      <c r="B6255" s="7"/>
      <c r="C6255" s="7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7"/>
      <c r="R6255" s="7"/>
      <c r="S6255" s="7"/>
      <c r="T6255" s="7"/>
      <c r="U6255" s="7"/>
      <c r="V6255" s="7"/>
      <c r="W6255" s="7"/>
      <c r="X6255" s="7"/>
      <c r="Y6255" s="7"/>
      <c r="Z6255" s="7"/>
    </row>
    <row r="6256" spans="1:26">
      <c r="A6256" s="7"/>
      <c r="B6256" s="7"/>
      <c r="C6256" s="7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/>
      <c r="Q6256" s="7"/>
      <c r="R6256" s="7"/>
      <c r="S6256" s="7"/>
      <c r="T6256" s="7"/>
      <c r="U6256" s="7"/>
      <c r="V6256" s="7"/>
      <c r="W6256" s="7"/>
      <c r="X6256" s="7"/>
      <c r="Y6256" s="7"/>
      <c r="Z6256" s="7"/>
    </row>
    <row r="6257" spans="1:26">
      <c r="A6257" s="7"/>
      <c r="B6257" s="7"/>
      <c r="C6257" s="7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/>
      <c r="Q6257" s="7"/>
      <c r="R6257" s="7"/>
      <c r="S6257" s="7"/>
      <c r="T6257" s="7"/>
      <c r="U6257" s="7"/>
      <c r="V6257" s="7"/>
      <c r="W6257" s="7"/>
      <c r="X6257" s="7"/>
      <c r="Y6257" s="7"/>
      <c r="Z6257" s="7"/>
    </row>
    <row r="6258" spans="1:26">
      <c r="A6258" s="7"/>
      <c r="B6258" s="7"/>
      <c r="C6258" s="7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7"/>
      <c r="R6258" s="7"/>
      <c r="S6258" s="7"/>
      <c r="T6258" s="7"/>
      <c r="U6258" s="7"/>
      <c r="V6258" s="7"/>
      <c r="W6258" s="7"/>
      <c r="X6258" s="7"/>
      <c r="Y6258" s="7"/>
      <c r="Z6258" s="7"/>
    </row>
    <row r="6259" spans="1:26">
      <c r="A6259" s="7"/>
      <c r="B6259" s="7"/>
      <c r="C6259" s="7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/>
      <c r="Q6259" s="7"/>
      <c r="R6259" s="7"/>
      <c r="S6259" s="7"/>
      <c r="T6259" s="7"/>
      <c r="U6259" s="7"/>
      <c r="V6259" s="7"/>
      <c r="W6259" s="7"/>
      <c r="X6259" s="7"/>
      <c r="Y6259" s="7"/>
      <c r="Z6259" s="7"/>
    </row>
    <row r="6260" spans="1:26">
      <c r="A6260" s="7"/>
      <c r="B6260" s="7"/>
      <c r="C6260" s="7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7"/>
      <c r="R6260" s="7"/>
      <c r="S6260" s="7"/>
      <c r="T6260" s="7"/>
      <c r="U6260" s="7"/>
      <c r="V6260" s="7"/>
      <c r="W6260" s="7"/>
      <c r="X6260" s="7"/>
      <c r="Y6260" s="7"/>
      <c r="Z6260" s="7"/>
    </row>
    <row r="6261" spans="1:26">
      <c r="A6261" s="7"/>
      <c r="B6261" s="7"/>
      <c r="C6261" s="7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7"/>
      <c r="R6261" s="7"/>
      <c r="S6261" s="7"/>
      <c r="T6261" s="7"/>
      <c r="U6261" s="7"/>
      <c r="V6261" s="7"/>
      <c r="W6261" s="7"/>
      <c r="X6261" s="7"/>
      <c r="Y6261" s="7"/>
      <c r="Z6261" s="7"/>
    </row>
    <row r="6262" spans="1:26">
      <c r="A6262" s="7"/>
      <c r="B6262" s="7"/>
      <c r="C6262" s="7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7"/>
      <c r="R6262" s="7"/>
      <c r="S6262" s="7"/>
      <c r="T6262" s="7"/>
      <c r="U6262" s="7"/>
      <c r="V6262" s="7"/>
      <c r="W6262" s="7"/>
      <c r="X6262" s="7"/>
      <c r="Y6262" s="7"/>
      <c r="Z6262" s="7"/>
    </row>
    <row r="6263" spans="1:26">
      <c r="A6263" s="7"/>
      <c r="B6263" s="7"/>
      <c r="C6263" s="7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7"/>
      <c r="R6263" s="7"/>
      <c r="S6263" s="7"/>
      <c r="T6263" s="7"/>
      <c r="U6263" s="7"/>
      <c r="V6263" s="7"/>
      <c r="W6263" s="7"/>
      <c r="X6263" s="7"/>
      <c r="Y6263" s="7"/>
      <c r="Z6263" s="7"/>
    </row>
    <row r="6264" spans="1:26">
      <c r="A6264" s="7"/>
      <c r="B6264" s="7"/>
      <c r="C6264" s="7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7"/>
      <c r="R6264" s="7"/>
      <c r="S6264" s="7"/>
      <c r="T6264" s="7"/>
      <c r="U6264" s="7"/>
      <c r="V6264" s="7"/>
      <c r="W6264" s="7"/>
      <c r="X6264" s="7"/>
      <c r="Y6264" s="7"/>
      <c r="Z6264" s="7"/>
    </row>
    <row r="6265" spans="1:26">
      <c r="A6265" s="7"/>
      <c r="B6265" s="7"/>
      <c r="C6265" s="7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7"/>
      <c r="R6265" s="7"/>
      <c r="S6265" s="7"/>
      <c r="T6265" s="7"/>
      <c r="U6265" s="7"/>
      <c r="V6265" s="7"/>
      <c r="W6265" s="7"/>
      <c r="X6265" s="7"/>
      <c r="Y6265" s="7"/>
      <c r="Z6265" s="7"/>
    </row>
    <row r="6266" spans="1:26">
      <c r="A6266" s="7"/>
      <c r="B6266" s="7"/>
      <c r="C6266" s="7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7"/>
      <c r="R6266" s="7"/>
      <c r="S6266" s="7"/>
      <c r="T6266" s="7"/>
      <c r="U6266" s="7"/>
      <c r="V6266" s="7"/>
      <c r="W6266" s="7"/>
      <c r="X6266" s="7"/>
      <c r="Y6266" s="7"/>
      <c r="Z6266" s="7"/>
    </row>
    <row r="6267" spans="1:26">
      <c r="A6267" s="7"/>
      <c r="B6267" s="7"/>
      <c r="C6267" s="7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7"/>
      <c r="R6267" s="7"/>
      <c r="S6267" s="7"/>
      <c r="T6267" s="7"/>
      <c r="U6267" s="7"/>
      <c r="V6267" s="7"/>
      <c r="W6267" s="7"/>
      <c r="X6267" s="7"/>
      <c r="Y6267" s="7"/>
      <c r="Z6267" s="7"/>
    </row>
    <row r="6268" spans="1:26">
      <c r="A6268" s="7"/>
      <c r="B6268" s="7"/>
      <c r="C6268" s="7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7"/>
      <c r="R6268" s="7"/>
      <c r="S6268" s="7"/>
      <c r="T6268" s="7"/>
      <c r="U6268" s="7"/>
      <c r="V6268" s="7"/>
      <c r="W6268" s="7"/>
      <c r="X6268" s="7"/>
      <c r="Y6268" s="7"/>
      <c r="Z6268" s="7"/>
    </row>
    <row r="6269" spans="1:26">
      <c r="A6269" s="7"/>
      <c r="B6269" s="7"/>
      <c r="C6269" s="7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7"/>
      <c r="P6269" s="7"/>
      <c r="Q6269" s="7"/>
      <c r="R6269" s="7"/>
      <c r="S6269" s="7"/>
      <c r="T6269" s="7"/>
      <c r="U6269" s="7"/>
      <c r="V6269" s="7"/>
      <c r="W6269" s="7"/>
      <c r="X6269" s="7"/>
      <c r="Y6269" s="7"/>
      <c r="Z6269" s="7"/>
    </row>
    <row r="6270" spans="1:26">
      <c r="A6270" s="7"/>
      <c r="B6270" s="7"/>
      <c r="C6270" s="7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7"/>
      <c r="R6270" s="7"/>
      <c r="S6270" s="7"/>
      <c r="T6270" s="7"/>
      <c r="U6270" s="7"/>
      <c r="V6270" s="7"/>
      <c r="W6270" s="7"/>
      <c r="X6270" s="7"/>
      <c r="Y6270" s="7"/>
      <c r="Z6270" s="7"/>
    </row>
    <row r="6271" spans="1:26">
      <c r="A6271" s="7"/>
      <c r="B6271" s="7"/>
      <c r="C6271" s="7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7"/>
      <c r="R6271" s="7"/>
      <c r="S6271" s="7"/>
      <c r="T6271" s="7"/>
      <c r="U6271" s="7"/>
      <c r="V6271" s="7"/>
      <c r="W6271" s="7"/>
      <c r="X6271" s="7"/>
      <c r="Y6271" s="7"/>
      <c r="Z6271" s="7"/>
    </row>
    <row r="6272" spans="1:26">
      <c r="A6272" s="7"/>
      <c r="B6272" s="7"/>
      <c r="C6272" s="7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7"/>
      <c r="R6272" s="7"/>
      <c r="S6272" s="7"/>
      <c r="T6272" s="7"/>
      <c r="U6272" s="7"/>
      <c r="V6272" s="7"/>
      <c r="W6272" s="7"/>
      <c r="X6272" s="7"/>
      <c r="Y6272" s="7"/>
      <c r="Z6272" s="7"/>
    </row>
    <row r="6273" spans="1:26">
      <c r="A6273" s="7"/>
      <c r="B6273" s="7"/>
      <c r="C6273" s="7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7"/>
      <c r="R6273" s="7"/>
      <c r="S6273" s="7"/>
      <c r="T6273" s="7"/>
      <c r="U6273" s="7"/>
      <c r="V6273" s="7"/>
      <c r="W6273" s="7"/>
      <c r="X6273" s="7"/>
      <c r="Y6273" s="7"/>
      <c r="Z6273" s="7"/>
    </row>
    <row r="6274" spans="1:26">
      <c r="A6274" s="7"/>
      <c r="B6274" s="7"/>
      <c r="C6274" s="7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7"/>
      <c r="R6274" s="7"/>
      <c r="S6274" s="7"/>
      <c r="T6274" s="7"/>
      <c r="U6274" s="7"/>
      <c r="V6274" s="7"/>
      <c r="W6274" s="7"/>
      <c r="X6274" s="7"/>
      <c r="Y6274" s="7"/>
      <c r="Z6274" s="7"/>
    </row>
    <row r="6275" spans="1:26">
      <c r="A6275" s="7"/>
      <c r="B6275" s="7"/>
      <c r="C6275" s="7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7"/>
      <c r="R6275" s="7"/>
      <c r="S6275" s="7"/>
      <c r="T6275" s="7"/>
      <c r="U6275" s="7"/>
      <c r="V6275" s="7"/>
      <c r="W6275" s="7"/>
      <c r="X6275" s="7"/>
      <c r="Y6275" s="7"/>
      <c r="Z6275" s="7"/>
    </row>
    <row r="6276" spans="1:26">
      <c r="A6276" s="7"/>
      <c r="B6276" s="7"/>
      <c r="C6276" s="7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7"/>
      <c r="P6276" s="7"/>
      <c r="Q6276" s="7"/>
      <c r="R6276" s="7"/>
      <c r="S6276" s="7"/>
      <c r="T6276" s="7"/>
      <c r="U6276" s="7"/>
      <c r="V6276" s="7"/>
      <c r="W6276" s="7"/>
      <c r="X6276" s="7"/>
      <c r="Y6276" s="7"/>
      <c r="Z6276" s="7"/>
    </row>
    <row r="6277" spans="1:26">
      <c r="A6277" s="7"/>
      <c r="B6277" s="7"/>
      <c r="C6277" s="7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7"/>
      <c r="R6277" s="7"/>
      <c r="S6277" s="7"/>
      <c r="T6277" s="7"/>
      <c r="U6277" s="7"/>
      <c r="V6277" s="7"/>
      <c r="W6277" s="7"/>
      <c r="X6277" s="7"/>
      <c r="Y6277" s="7"/>
      <c r="Z6277" s="7"/>
    </row>
    <row r="6278" spans="1:26">
      <c r="A6278" s="7"/>
      <c r="B6278" s="7"/>
      <c r="C6278" s="7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7"/>
      <c r="R6278" s="7"/>
      <c r="S6278" s="7"/>
      <c r="T6278" s="7"/>
      <c r="U6278" s="7"/>
      <c r="V6278" s="7"/>
      <c r="W6278" s="7"/>
      <c r="X6278" s="7"/>
      <c r="Y6278" s="7"/>
      <c r="Z6278" s="7"/>
    </row>
    <row r="6279" spans="1:26">
      <c r="A6279" s="7"/>
      <c r="B6279" s="7"/>
      <c r="C6279" s="7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7"/>
      <c r="P6279" s="7"/>
      <c r="Q6279" s="7"/>
      <c r="R6279" s="7"/>
      <c r="S6279" s="7"/>
      <c r="T6279" s="7"/>
      <c r="U6279" s="7"/>
      <c r="V6279" s="7"/>
      <c r="W6279" s="7"/>
      <c r="X6279" s="7"/>
      <c r="Y6279" s="7"/>
      <c r="Z6279" s="7"/>
    </row>
    <row r="6280" spans="1:26">
      <c r="A6280" s="7"/>
      <c r="B6280" s="7"/>
      <c r="C6280" s="7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7"/>
      <c r="R6280" s="7"/>
      <c r="S6280" s="7"/>
      <c r="T6280" s="7"/>
      <c r="U6280" s="7"/>
      <c r="V6280" s="7"/>
      <c r="W6280" s="7"/>
      <c r="X6280" s="7"/>
      <c r="Y6280" s="7"/>
      <c r="Z6280" s="7"/>
    </row>
    <row r="6281" spans="1:26">
      <c r="A6281" s="7"/>
      <c r="B6281" s="7"/>
      <c r="C6281" s="7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7"/>
      <c r="R6281" s="7"/>
      <c r="S6281" s="7"/>
      <c r="T6281" s="7"/>
      <c r="U6281" s="7"/>
      <c r="V6281" s="7"/>
      <c r="W6281" s="7"/>
      <c r="X6281" s="7"/>
      <c r="Y6281" s="7"/>
      <c r="Z6281" s="7"/>
    </row>
    <row r="6282" spans="1:26">
      <c r="A6282" s="7"/>
      <c r="B6282" s="7"/>
      <c r="C6282" s="7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7"/>
      <c r="R6282" s="7"/>
      <c r="S6282" s="7"/>
      <c r="T6282" s="7"/>
      <c r="U6282" s="7"/>
      <c r="V6282" s="7"/>
      <c r="W6282" s="7"/>
      <c r="X6282" s="7"/>
      <c r="Y6282" s="7"/>
      <c r="Z6282" s="7"/>
    </row>
    <row r="6283" spans="1:26">
      <c r="A6283" s="7"/>
      <c r="B6283" s="7"/>
      <c r="C6283" s="7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7"/>
      <c r="R6283" s="7"/>
      <c r="S6283" s="7"/>
      <c r="T6283" s="7"/>
      <c r="U6283" s="7"/>
      <c r="V6283" s="7"/>
      <c r="W6283" s="7"/>
      <c r="X6283" s="7"/>
      <c r="Y6283" s="7"/>
      <c r="Z6283" s="7"/>
    </row>
    <row r="6284" spans="1:26">
      <c r="A6284" s="7"/>
      <c r="B6284" s="7"/>
      <c r="C6284" s="7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/>
      <c r="Q6284" s="7"/>
      <c r="R6284" s="7"/>
      <c r="S6284" s="7"/>
      <c r="T6284" s="7"/>
      <c r="U6284" s="7"/>
      <c r="V6284" s="7"/>
      <c r="W6284" s="7"/>
      <c r="X6284" s="7"/>
      <c r="Y6284" s="7"/>
      <c r="Z6284" s="7"/>
    </row>
    <row r="6285" spans="1:26">
      <c r="A6285" s="7"/>
      <c r="B6285" s="7"/>
      <c r="C6285" s="7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7"/>
      <c r="R6285" s="7"/>
      <c r="S6285" s="7"/>
      <c r="T6285" s="7"/>
      <c r="U6285" s="7"/>
      <c r="V6285" s="7"/>
      <c r="W6285" s="7"/>
      <c r="X6285" s="7"/>
      <c r="Y6285" s="7"/>
      <c r="Z6285" s="7"/>
    </row>
    <row r="6286" spans="1:26">
      <c r="A6286" s="7"/>
      <c r="B6286" s="7"/>
      <c r="C6286" s="7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7"/>
      <c r="P6286" s="7"/>
      <c r="Q6286" s="7"/>
      <c r="R6286" s="7"/>
      <c r="S6286" s="7"/>
      <c r="T6286" s="7"/>
      <c r="U6286" s="7"/>
      <c r="V6286" s="7"/>
      <c r="W6286" s="7"/>
      <c r="X6286" s="7"/>
      <c r="Y6286" s="7"/>
      <c r="Z6286" s="7"/>
    </row>
    <row r="6287" spans="1:26">
      <c r="A6287" s="7"/>
      <c r="B6287" s="7"/>
      <c r="C6287" s="7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7"/>
      <c r="R6287" s="7"/>
      <c r="S6287" s="7"/>
      <c r="T6287" s="7"/>
      <c r="U6287" s="7"/>
      <c r="V6287" s="7"/>
      <c r="W6287" s="7"/>
      <c r="X6287" s="7"/>
      <c r="Y6287" s="7"/>
      <c r="Z6287" s="7"/>
    </row>
    <row r="6288" spans="1:26">
      <c r="A6288" s="7"/>
      <c r="B6288" s="7"/>
      <c r="C6288" s="7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7"/>
      <c r="R6288" s="7"/>
      <c r="S6288" s="7"/>
      <c r="T6288" s="7"/>
      <c r="U6288" s="7"/>
      <c r="V6288" s="7"/>
      <c r="W6288" s="7"/>
      <c r="X6288" s="7"/>
      <c r="Y6288" s="7"/>
      <c r="Z6288" s="7"/>
    </row>
    <row r="6289" spans="1:26">
      <c r="A6289" s="7"/>
      <c r="B6289" s="7"/>
      <c r="C6289" s="7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7"/>
      <c r="R6289" s="7"/>
      <c r="S6289" s="7"/>
      <c r="T6289" s="7"/>
      <c r="U6289" s="7"/>
      <c r="V6289" s="7"/>
      <c r="W6289" s="7"/>
      <c r="X6289" s="7"/>
      <c r="Y6289" s="7"/>
      <c r="Z6289" s="7"/>
    </row>
    <row r="6290" spans="1:26">
      <c r="A6290" s="7"/>
      <c r="B6290" s="7"/>
      <c r="C6290" s="7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7"/>
      <c r="R6290" s="7"/>
      <c r="S6290" s="7"/>
      <c r="T6290" s="7"/>
      <c r="U6290" s="7"/>
      <c r="V6290" s="7"/>
      <c r="W6290" s="7"/>
      <c r="X6290" s="7"/>
      <c r="Y6290" s="7"/>
      <c r="Z6290" s="7"/>
    </row>
    <row r="6291" spans="1:26">
      <c r="A6291" s="7"/>
      <c r="B6291" s="7"/>
      <c r="C6291" s="7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7"/>
      <c r="R6291" s="7"/>
      <c r="S6291" s="7"/>
      <c r="T6291" s="7"/>
      <c r="U6291" s="7"/>
      <c r="V6291" s="7"/>
      <c r="W6291" s="7"/>
      <c r="X6291" s="7"/>
      <c r="Y6291" s="7"/>
      <c r="Z6291" s="7"/>
    </row>
    <row r="6292" spans="1:26">
      <c r="A6292" s="7"/>
      <c r="B6292" s="7"/>
      <c r="C6292" s="7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7"/>
      <c r="R6292" s="7"/>
      <c r="S6292" s="7"/>
      <c r="T6292" s="7"/>
      <c r="U6292" s="7"/>
      <c r="V6292" s="7"/>
      <c r="W6292" s="7"/>
      <c r="X6292" s="7"/>
      <c r="Y6292" s="7"/>
      <c r="Z6292" s="7"/>
    </row>
    <row r="6293" spans="1:26">
      <c r="A6293" s="7"/>
      <c r="B6293" s="7"/>
      <c r="C6293" s="7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7"/>
      <c r="R6293" s="7"/>
      <c r="S6293" s="7"/>
      <c r="T6293" s="7"/>
      <c r="U6293" s="7"/>
      <c r="V6293" s="7"/>
      <c r="W6293" s="7"/>
      <c r="X6293" s="7"/>
      <c r="Y6293" s="7"/>
      <c r="Z6293" s="7"/>
    </row>
    <row r="6294" spans="1:26">
      <c r="A6294" s="7"/>
      <c r="B6294" s="7"/>
      <c r="C6294" s="7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7"/>
      <c r="R6294" s="7"/>
      <c r="S6294" s="7"/>
      <c r="T6294" s="7"/>
      <c r="U6294" s="7"/>
      <c r="V6294" s="7"/>
      <c r="W6294" s="7"/>
      <c r="X6294" s="7"/>
      <c r="Y6294" s="7"/>
      <c r="Z6294" s="7"/>
    </row>
    <row r="6295" spans="1:26">
      <c r="A6295" s="7"/>
      <c r="B6295" s="7"/>
      <c r="C6295" s="7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7"/>
      <c r="R6295" s="7"/>
      <c r="S6295" s="7"/>
      <c r="T6295" s="7"/>
      <c r="U6295" s="7"/>
      <c r="V6295" s="7"/>
      <c r="W6295" s="7"/>
      <c r="X6295" s="7"/>
      <c r="Y6295" s="7"/>
      <c r="Z6295" s="7"/>
    </row>
    <row r="6296" spans="1:26">
      <c r="A6296" s="7"/>
      <c r="B6296" s="7"/>
      <c r="C6296" s="7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7"/>
      <c r="R6296" s="7"/>
      <c r="S6296" s="7"/>
      <c r="T6296" s="7"/>
      <c r="U6296" s="7"/>
      <c r="V6296" s="7"/>
      <c r="W6296" s="7"/>
      <c r="X6296" s="7"/>
      <c r="Y6296" s="7"/>
      <c r="Z6296" s="7"/>
    </row>
    <row r="6297" spans="1:26">
      <c r="A6297" s="7"/>
      <c r="B6297" s="7"/>
      <c r="C6297" s="7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7"/>
      <c r="R6297" s="7"/>
      <c r="S6297" s="7"/>
      <c r="T6297" s="7"/>
      <c r="U6297" s="7"/>
      <c r="V6297" s="7"/>
      <c r="W6297" s="7"/>
      <c r="X6297" s="7"/>
      <c r="Y6297" s="7"/>
      <c r="Z6297" s="7"/>
    </row>
    <row r="6298" spans="1:26">
      <c r="A6298" s="7"/>
      <c r="B6298" s="7"/>
      <c r="C6298" s="7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7"/>
      <c r="R6298" s="7"/>
      <c r="S6298" s="7"/>
      <c r="T6298" s="7"/>
      <c r="U6298" s="7"/>
      <c r="V6298" s="7"/>
      <c r="W6298" s="7"/>
      <c r="X6298" s="7"/>
      <c r="Y6298" s="7"/>
      <c r="Z6298" s="7"/>
    </row>
    <row r="6299" spans="1:26">
      <c r="A6299" s="7"/>
      <c r="B6299" s="7"/>
      <c r="C6299" s="7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7"/>
      <c r="R6299" s="7"/>
      <c r="S6299" s="7"/>
      <c r="T6299" s="7"/>
      <c r="U6299" s="7"/>
      <c r="V6299" s="7"/>
      <c r="W6299" s="7"/>
      <c r="X6299" s="7"/>
      <c r="Y6299" s="7"/>
      <c r="Z6299" s="7"/>
    </row>
    <row r="6300" spans="1:26">
      <c r="A6300" s="7"/>
      <c r="B6300" s="7"/>
      <c r="C6300" s="7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7"/>
      <c r="R6300" s="7"/>
      <c r="S6300" s="7"/>
      <c r="T6300" s="7"/>
      <c r="U6300" s="7"/>
      <c r="V6300" s="7"/>
      <c r="W6300" s="7"/>
      <c r="X6300" s="7"/>
      <c r="Y6300" s="7"/>
      <c r="Z6300" s="7"/>
    </row>
    <row r="6301" spans="1:26">
      <c r="A6301" s="7"/>
      <c r="B6301" s="7"/>
      <c r="C6301" s="7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7"/>
      <c r="R6301" s="7"/>
      <c r="S6301" s="7"/>
      <c r="T6301" s="7"/>
      <c r="U6301" s="7"/>
      <c r="V6301" s="7"/>
      <c r="W6301" s="7"/>
      <c r="X6301" s="7"/>
      <c r="Y6301" s="7"/>
      <c r="Z6301" s="7"/>
    </row>
    <row r="6302" spans="1:26">
      <c r="A6302" s="7"/>
      <c r="B6302" s="7"/>
      <c r="C6302" s="7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7"/>
      <c r="R6302" s="7"/>
      <c r="S6302" s="7"/>
      <c r="T6302" s="7"/>
      <c r="U6302" s="7"/>
      <c r="V6302" s="7"/>
      <c r="W6302" s="7"/>
      <c r="X6302" s="7"/>
      <c r="Y6302" s="7"/>
      <c r="Z6302" s="7"/>
    </row>
    <row r="6303" spans="1:26">
      <c r="A6303" s="7"/>
      <c r="B6303" s="7"/>
      <c r="C6303" s="7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7"/>
      <c r="R6303" s="7"/>
      <c r="S6303" s="7"/>
      <c r="T6303" s="7"/>
      <c r="U6303" s="7"/>
      <c r="V6303" s="7"/>
      <c r="W6303" s="7"/>
      <c r="X6303" s="7"/>
      <c r="Y6303" s="7"/>
      <c r="Z6303" s="7"/>
    </row>
    <row r="6304" spans="1:26">
      <c r="A6304" s="7"/>
      <c r="B6304" s="7"/>
      <c r="C6304" s="7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7"/>
      <c r="R6304" s="7"/>
      <c r="S6304" s="7"/>
      <c r="T6304" s="7"/>
      <c r="U6304" s="7"/>
      <c r="V6304" s="7"/>
      <c r="W6304" s="7"/>
      <c r="X6304" s="7"/>
      <c r="Y6304" s="7"/>
      <c r="Z6304" s="7"/>
    </row>
    <row r="6305" spans="1:26">
      <c r="A6305" s="7"/>
      <c r="B6305" s="7"/>
      <c r="C6305" s="7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7"/>
      <c r="R6305" s="7"/>
      <c r="S6305" s="7"/>
      <c r="T6305" s="7"/>
      <c r="U6305" s="7"/>
      <c r="V6305" s="7"/>
      <c r="W6305" s="7"/>
      <c r="X6305" s="7"/>
      <c r="Y6305" s="7"/>
      <c r="Z6305" s="7"/>
    </row>
    <row r="6306" spans="1:26">
      <c r="A6306" s="7"/>
      <c r="B6306" s="7"/>
      <c r="C6306" s="7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7"/>
      <c r="R6306" s="7"/>
      <c r="S6306" s="7"/>
      <c r="T6306" s="7"/>
      <c r="U6306" s="7"/>
      <c r="V6306" s="7"/>
      <c r="W6306" s="7"/>
      <c r="X6306" s="7"/>
      <c r="Y6306" s="7"/>
      <c r="Z6306" s="7"/>
    </row>
    <row r="6307" spans="1:26">
      <c r="A6307" s="7"/>
      <c r="B6307" s="7"/>
      <c r="C6307" s="7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7"/>
      <c r="R6307" s="7"/>
      <c r="S6307" s="7"/>
      <c r="T6307" s="7"/>
      <c r="U6307" s="7"/>
      <c r="V6307" s="7"/>
      <c r="W6307" s="7"/>
      <c r="X6307" s="7"/>
      <c r="Y6307" s="7"/>
      <c r="Z6307" s="7"/>
    </row>
    <row r="6308" spans="1:26">
      <c r="A6308" s="7"/>
      <c r="B6308" s="7"/>
      <c r="C6308" s="7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7"/>
      <c r="R6308" s="7"/>
      <c r="S6308" s="7"/>
      <c r="T6308" s="7"/>
      <c r="U6308" s="7"/>
      <c r="V6308" s="7"/>
      <c r="W6308" s="7"/>
      <c r="X6308" s="7"/>
      <c r="Y6308" s="7"/>
      <c r="Z6308" s="7"/>
    </row>
    <row r="6309" spans="1:26">
      <c r="A6309" s="7"/>
      <c r="B6309" s="7"/>
      <c r="C6309" s="7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7"/>
      <c r="P6309" s="7"/>
      <c r="Q6309" s="7"/>
      <c r="R6309" s="7"/>
      <c r="S6309" s="7"/>
      <c r="T6309" s="7"/>
      <c r="U6309" s="7"/>
      <c r="V6309" s="7"/>
      <c r="W6309" s="7"/>
      <c r="X6309" s="7"/>
      <c r="Y6309" s="7"/>
      <c r="Z6309" s="7"/>
    </row>
    <row r="6310" spans="1:26">
      <c r="A6310" s="7"/>
      <c r="B6310" s="7"/>
      <c r="C6310" s="7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7"/>
      <c r="R6310" s="7"/>
      <c r="S6310" s="7"/>
      <c r="T6310" s="7"/>
      <c r="U6310" s="7"/>
      <c r="V6310" s="7"/>
      <c r="W6310" s="7"/>
      <c r="X6310" s="7"/>
      <c r="Y6310" s="7"/>
      <c r="Z6310" s="7"/>
    </row>
    <row r="6311" spans="1:26">
      <c r="A6311" s="7"/>
      <c r="B6311" s="7"/>
      <c r="C6311" s="7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7"/>
      <c r="P6311" s="7"/>
      <c r="Q6311" s="7"/>
      <c r="R6311" s="7"/>
      <c r="S6311" s="7"/>
      <c r="T6311" s="7"/>
      <c r="U6311" s="7"/>
      <c r="V6311" s="7"/>
      <c r="W6311" s="7"/>
      <c r="X6311" s="7"/>
      <c r="Y6311" s="7"/>
      <c r="Z6311" s="7"/>
    </row>
    <row r="6312" spans="1:26">
      <c r="A6312" s="7"/>
      <c r="B6312" s="7"/>
      <c r="C6312" s="7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7"/>
      <c r="R6312" s="7"/>
      <c r="S6312" s="7"/>
      <c r="T6312" s="7"/>
      <c r="U6312" s="7"/>
      <c r="V6312" s="7"/>
      <c r="W6312" s="7"/>
      <c r="X6312" s="7"/>
      <c r="Y6312" s="7"/>
      <c r="Z6312" s="7"/>
    </row>
    <row r="6313" spans="1:26">
      <c r="A6313" s="7"/>
      <c r="B6313" s="7"/>
      <c r="C6313" s="7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7"/>
      <c r="R6313" s="7"/>
      <c r="S6313" s="7"/>
      <c r="T6313" s="7"/>
      <c r="U6313" s="7"/>
      <c r="V6313" s="7"/>
      <c r="W6313" s="7"/>
      <c r="X6313" s="7"/>
      <c r="Y6313" s="7"/>
      <c r="Z6313" s="7"/>
    </row>
    <row r="6314" spans="1:26">
      <c r="A6314" s="7"/>
      <c r="B6314" s="7"/>
      <c r="C6314" s="7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7"/>
      <c r="R6314" s="7"/>
      <c r="S6314" s="7"/>
      <c r="T6314" s="7"/>
      <c r="U6314" s="7"/>
      <c r="V6314" s="7"/>
      <c r="W6314" s="7"/>
      <c r="X6314" s="7"/>
      <c r="Y6314" s="7"/>
      <c r="Z6314" s="7"/>
    </row>
    <row r="6315" spans="1:26">
      <c r="A6315" s="7"/>
      <c r="B6315" s="7"/>
      <c r="C6315" s="7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7"/>
      <c r="R6315" s="7"/>
      <c r="S6315" s="7"/>
      <c r="T6315" s="7"/>
      <c r="U6315" s="7"/>
      <c r="V6315" s="7"/>
      <c r="W6315" s="7"/>
      <c r="X6315" s="7"/>
      <c r="Y6315" s="7"/>
      <c r="Z6315" s="7"/>
    </row>
    <row r="6316" spans="1:26">
      <c r="A6316" s="7"/>
      <c r="B6316" s="7"/>
      <c r="C6316" s="7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7"/>
      <c r="P6316" s="7"/>
      <c r="Q6316" s="7"/>
      <c r="R6316" s="7"/>
      <c r="S6316" s="7"/>
      <c r="T6316" s="7"/>
      <c r="U6316" s="7"/>
      <c r="V6316" s="7"/>
      <c r="W6316" s="7"/>
      <c r="X6316" s="7"/>
      <c r="Y6316" s="7"/>
      <c r="Z6316" s="7"/>
    </row>
    <row r="6317" spans="1:26">
      <c r="A6317" s="7"/>
      <c r="B6317" s="7"/>
      <c r="C6317" s="7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7"/>
      <c r="R6317" s="7"/>
      <c r="S6317" s="7"/>
      <c r="T6317" s="7"/>
      <c r="U6317" s="7"/>
      <c r="V6317" s="7"/>
      <c r="W6317" s="7"/>
      <c r="X6317" s="7"/>
      <c r="Y6317" s="7"/>
      <c r="Z6317" s="7"/>
    </row>
    <row r="6318" spans="1:26">
      <c r="A6318" s="7"/>
      <c r="B6318" s="7"/>
      <c r="C6318" s="7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7"/>
      <c r="R6318" s="7"/>
      <c r="S6318" s="7"/>
      <c r="T6318" s="7"/>
      <c r="U6318" s="7"/>
      <c r="V6318" s="7"/>
      <c r="W6318" s="7"/>
      <c r="X6318" s="7"/>
      <c r="Y6318" s="7"/>
      <c r="Z6318" s="7"/>
    </row>
    <row r="6319" spans="1:26">
      <c r="A6319" s="7"/>
      <c r="B6319" s="7"/>
      <c r="C6319" s="7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7"/>
      <c r="R6319" s="7"/>
      <c r="S6319" s="7"/>
      <c r="T6319" s="7"/>
      <c r="U6319" s="7"/>
      <c r="V6319" s="7"/>
      <c r="W6319" s="7"/>
      <c r="X6319" s="7"/>
      <c r="Y6319" s="7"/>
      <c r="Z6319" s="7"/>
    </row>
    <row r="6320" spans="1:26">
      <c r="A6320" s="7"/>
      <c r="B6320" s="7"/>
      <c r="C6320" s="7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7"/>
      <c r="R6320" s="7"/>
      <c r="S6320" s="7"/>
      <c r="T6320" s="7"/>
      <c r="U6320" s="7"/>
      <c r="V6320" s="7"/>
      <c r="W6320" s="7"/>
      <c r="X6320" s="7"/>
      <c r="Y6320" s="7"/>
      <c r="Z6320" s="7"/>
    </row>
    <row r="6321" spans="1:26">
      <c r="A6321" s="7"/>
      <c r="B6321" s="7"/>
      <c r="C6321" s="7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7"/>
      <c r="R6321" s="7"/>
      <c r="S6321" s="7"/>
      <c r="T6321" s="7"/>
      <c r="U6321" s="7"/>
      <c r="V6321" s="7"/>
      <c r="W6321" s="7"/>
      <c r="X6321" s="7"/>
      <c r="Y6321" s="7"/>
      <c r="Z6321" s="7"/>
    </row>
    <row r="6322" spans="1:26">
      <c r="A6322" s="7"/>
      <c r="B6322" s="7"/>
      <c r="C6322" s="7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7"/>
      <c r="R6322" s="7"/>
      <c r="S6322" s="7"/>
      <c r="T6322" s="7"/>
      <c r="U6322" s="7"/>
      <c r="V6322" s="7"/>
      <c r="W6322" s="7"/>
      <c r="X6322" s="7"/>
      <c r="Y6322" s="7"/>
      <c r="Z6322" s="7"/>
    </row>
    <row r="6323" spans="1:26">
      <c r="A6323" s="7"/>
      <c r="B6323" s="7"/>
      <c r="C6323" s="7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7"/>
      <c r="R6323" s="7"/>
      <c r="S6323" s="7"/>
      <c r="T6323" s="7"/>
      <c r="U6323" s="7"/>
      <c r="V6323" s="7"/>
      <c r="W6323" s="7"/>
      <c r="X6323" s="7"/>
      <c r="Y6323" s="7"/>
      <c r="Z6323" s="7"/>
    </row>
    <row r="6324" spans="1:26">
      <c r="A6324" s="7"/>
      <c r="B6324" s="7"/>
      <c r="C6324" s="7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7"/>
      <c r="R6324" s="7"/>
      <c r="S6324" s="7"/>
      <c r="T6324" s="7"/>
      <c r="U6324" s="7"/>
      <c r="V6324" s="7"/>
      <c r="W6324" s="7"/>
      <c r="X6324" s="7"/>
      <c r="Y6324" s="7"/>
      <c r="Z6324" s="7"/>
    </row>
    <row r="6325" spans="1:26">
      <c r="A6325" s="7"/>
      <c r="B6325" s="7"/>
      <c r="C6325" s="7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7"/>
      <c r="R6325" s="7"/>
      <c r="S6325" s="7"/>
      <c r="T6325" s="7"/>
      <c r="U6325" s="7"/>
      <c r="V6325" s="7"/>
      <c r="W6325" s="7"/>
      <c r="X6325" s="7"/>
      <c r="Y6325" s="7"/>
      <c r="Z6325" s="7"/>
    </row>
    <row r="6326" spans="1:26">
      <c r="A6326" s="7"/>
      <c r="B6326" s="7"/>
      <c r="C6326" s="7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7"/>
      <c r="R6326" s="7"/>
      <c r="S6326" s="7"/>
      <c r="T6326" s="7"/>
      <c r="U6326" s="7"/>
      <c r="V6326" s="7"/>
      <c r="W6326" s="7"/>
      <c r="X6326" s="7"/>
      <c r="Y6326" s="7"/>
      <c r="Z6326" s="7"/>
    </row>
    <row r="6327" spans="1:26">
      <c r="A6327" s="7"/>
      <c r="B6327" s="7"/>
      <c r="C6327" s="7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7"/>
      <c r="R6327" s="7"/>
      <c r="S6327" s="7"/>
      <c r="T6327" s="7"/>
      <c r="U6327" s="7"/>
      <c r="V6327" s="7"/>
      <c r="W6327" s="7"/>
      <c r="X6327" s="7"/>
      <c r="Y6327" s="7"/>
      <c r="Z6327" s="7"/>
    </row>
    <row r="6328" spans="1:26">
      <c r="A6328" s="7"/>
      <c r="B6328" s="7"/>
      <c r="C6328" s="7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7"/>
      <c r="R6328" s="7"/>
      <c r="S6328" s="7"/>
      <c r="T6328" s="7"/>
      <c r="U6328" s="7"/>
      <c r="V6328" s="7"/>
      <c r="W6328" s="7"/>
      <c r="X6328" s="7"/>
      <c r="Y6328" s="7"/>
      <c r="Z6328" s="7"/>
    </row>
    <row r="6329" spans="1:26">
      <c r="A6329" s="7"/>
      <c r="B6329" s="7"/>
      <c r="C6329" s="7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7"/>
      <c r="R6329" s="7"/>
      <c r="S6329" s="7"/>
      <c r="T6329" s="7"/>
      <c r="U6329" s="7"/>
      <c r="V6329" s="7"/>
      <c r="W6329" s="7"/>
      <c r="X6329" s="7"/>
      <c r="Y6329" s="7"/>
      <c r="Z6329" s="7"/>
    </row>
    <row r="6330" spans="1:26">
      <c r="A6330" s="7"/>
      <c r="B6330" s="7"/>
      <c r="C6330" s="7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7"/>
      <c r="R6330" s="7"/>
      <c r="S6330" s="7"/>
      <c r="T6330" s="7"/>
      <c r="U6330" s="7"/>
      <c r="V6330" s="7"/>
      <c r="W6330" s="7"/>
      <c r="X6330" s="7"/>
      <c r="Y6330" s="7"/>
      <c r="Z6330" s="7"/>
    </row>
    <row r="6331" spans="1:26">
      <c r="A6331" s="7"/>
      <c r="B6331" s="7"/>
      <c r="C6331" s="7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7"/>
      <c r="R6331" s="7"/>
      <c r="S6331" s="7"/>
      <c r="T6331" s="7"/>
      <c r="U6331" s="7"/>
      <c r="V6331" s="7"/>
      <c r="W6331" s="7"/>
      <c r="X6331" s="7"/>
      <c r="Y6331" s="7"/>
      <c r="Z6331" s="7"/>
    </row>
    <row r="6332" spans="1:26">
      <c r="A6332" s="7"/>
      <c r="B6332" s="7"/>
      <c r="C6332" s="7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7"/>
      <c r="R6332" s="7"/>
      <c r="S6332" s="7"/>
      <c r="T6332" s="7"/>
      <c r="U6332" s="7"/>
      <c r="V6332" s="7"/>
      <c r="W6332" s="7"/>
      <c r="X6332" s="7"/>
      <c r="Y6332" s="7"/>
      <c r="Z6332" s="7"/>
    </row>
    <row r="6333" spans="1:26">
      <c r="A6333" s="7"/>
      <c r="B6333" s="7"/>
      <c r="C6333" s="7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7"/>
      <c r="R6333" s="7"/>
      <c r="S6333" s="7"/>
      <c r="T6333" s="7"/>
      <c r="U6333" s="7"/>
      <c r="V6333" s="7"/>
      <c r="W6333" s="7"/>
      <c r="X6333" s="7"/>
      <c r="Y6333" s="7"/>
      <c r="Z6333" s="7"/>
    </row>
    <row r="6334" spans="1:26">
      <c r="A6334" s="7"/>
      <c r="B6334" s="7"/>
      <c r="C6334" s="7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7"/>
      <c r="R6334" s="7"/>
      <c r="S6334" s="7"/>
      <c r="T6334" s="7"/>
      <c r="U6334" s="7"/>
      <c r="V6334" s="7"/>
      <c r="W6334" s="7"/>
      <c r="X6334" s="7"/>
      <c r="Y6334" s="7"/>
      <c r="Z6334" s="7"/>
    </row>
    <row r="6335" spans="1:26">
      <c r="A6335" s="7"/>
      <c r="B6335" s="7"/>
      <c r="C6335" s="7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7"/>
      <c r="R6335" s="7"/>
      <c r="S6335" s="7"/>
      <c r="T6335" s="7"/>
      <c r="U6335" s="7"/>
      <c r="V6335" s="7"/>
      <c r="W6335" s="7"/>
      <c r="X6335" s="7"/>
      <c r="Y6335" s="7"/>
      <c r="Z6335" s="7"/>
    </row>
    <row r="6336" spans="1:26">
      <c r="A6336" s="7"/>
      <c r="B6336" s="7"/>
      <c r="C6336" s="7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7"/>
      <c r="R6336" s="7"/>
      <c r="S6336" s="7"/>
      <c r="T6336" s="7"/>
      <c r="U6336" s="7"/>
      <c r="V6336" s="7"/>
      <c r="W6336" s="7"/>
      <c r="X6336" s="7"/>
      <c r="Y6336" s="7"/>
      <c r="Z6336" s="7"/>
    </row>
    <row r="6337" spans="1:26">
      <c r="A6337" s="7"/>
      <c r="B6337" s="7"/>
      <c r="C6337" s="7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7"/>
      <c r="R6337" s="7"/>
      <c r="S6337" s="7"/>
      <c r="T6337" s="7"/>
      <c r="U6337" s="7"/>
      <c r="V6337" s="7"/>
      <c r="W6337" s="7"/>
      <c r="X6337" s="7"/>
      <c r="Y6337" s="7"/>
      <c r="Z6337" s="7"/>
    </row>
    <row r="6338" spans="1:26">
      <c r="A6338" s="7"/>
      <c r="B6338" s="7"/>
      <c r="C6338" s="7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7"/>
      <c r="R6338" s="7"/>
      <c r="S6338" s="7"/>
      <c r="T6338" s="7"/>
      <c r="U6338" s="7"/>
      <c r="V6338" s="7"/>
      <c r="W6338" s="7"/>
      <c r="X6338" s="7"/>
      <c r="Y6338" s="7"/>
      <c r="Z6338" s="7"/>
    </row>
    <row r="6339" spans="1:26">
      <c r="A6339" s="7"/>
      <c r="B6339" s="7"/>
      <c r="C6339" s="7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7"/>
      <c r="R6339" s="7"/>
      <c r="S6339" s="7"/>
      <c r="T6339" s="7"/>
      <c r="U6339" s="7"/>
      <c r="V6339" s="7"/>
      <c r="W6339" s="7"/>
      <c r="X6339" s="7"/>
      <c r="Y6339" s="7"/>
      <c r="Z6339" s="7"/>
    </row>
    <row r="6340" spans="1:26">
      <c r="A6340" s="7"/>
      <c r="B6340" s="7"/>
      <c r="C6340" s="7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/>
      <c r="Q6340" s="7"/>
      <c r="R6340" s="7"/>
      <c r="S6340" s="7"/>
      <c r="T6340" s="7"/>
      <c r="U6340" s="7"/>
      <c r="V6340" s="7"/>
      <c r="W6340" s="7"/>
      <c r="X6340" s="7"/>
      <c r="Y6340" s="7"/>
      <c r="Z6340" s="7"/>
    </row>
    <row r="6341" spans="1:26">
      <c r="A6341" s="7"/>
      <c r="B6341" s="7"/>
      <c r="C6341" s="7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7"/>
      <c r="R6341" s="7"/>
      <c r="S6341" s="7"/>
      <c r="T6341" s="7"/>
      <c r="U6341" s="7"/>
      <c r="V6341" s="7"/>
      <c r="W6341" s="7"/>
      <c r="X6341" s="7"/>
      <c r="Y6341" s="7"/>
      <c r="Z6341" s="7"/>
    </row>
    <row r="6342" spans="1:26">
      <c r="A6342" s="7"/>
      <c r="B6342" s="7"/>
      <c r="C6342" s="7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7"/>
      <c r="R6342" s="7"/>
      <c r="S6342" s="7"/>
      <c r="T6342" s="7"/>
      <c r="U6342" s="7"/>
      <c r="V6342" s="7"/>
      <c r="W6342" s="7"/>
      <c r="X6342" s="7"/>
      <c r="Y6342" s="7"/>
      <c r="Z6342" s="7"/>
    </row>
    <row r="6343" spans="1:26">
      <c r="A6343" s="7"/>
      <c r="B6343" s="7"/>
      <c r="C6343" s="7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7"/>
      <c r="R6343" s="7"/>
      <c r="S6343" s="7"/>
      <c r="T6343" s="7"/>
      <c r="U6343" s="7"/>
      <c r="V6343" s="7"/>
      <c r="W6343" s="7"/>
      <c r="X6343" s="7"/>
      <c r="Y6343" s="7"/>
      <c r="Z6343" s="7"/>
    </row>
    <row r="6344" spans="1:26">
      <c r="A6344" s="7"/>
      <c r="B6344" s="7"/>
      <c r="C6344" s="7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7"/>
      <c r="R6344" s="7"/>
      <c r="S6344" s="7"/>
      <c r="T6344" s="7"/>
      <c r="U6344" s="7"/>
      <c r="V6344" s="7"/>
      <c r="W6344" s="7"/>
      <c r="X6344" s="7"/>
      <c r="Y6344" s="7"/>
      <c r="Z6344" s="7"/>
    </row>
    <row r="6345" spans="1:26">
      <c r="A6345" s="7"/>
      <c r="B6345" s="7"/>
      <c r="C6345" s="7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7"/>
      <c r="R6345" s="7"/>
      <c r="S6345" s="7"/>
      <c r="T6345" s="7"/>
      <c r="U6345" s="7"/>
      <c r="V6345" s="7"/>
      <c r="W6345" s="7"/>
      <c r="X6345" s="7"/>
      <c r="Y6345" s="7"/>
      <c r="Z6345" s="7"/>
    </row>
    <row r="6346" spans="1:26">
      <c r="A6346" s="7"/>
      <c r="B6346" s="7"/>
      <c r="C6346" s="7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7"/>
      <c r="R6346" s="7"/>
      <c r="S6346" s="7"/>
      <c r="T6346" s="7"/>
      <c r="U6346" s="7"/>
      <c r="V6346" s="7"/>
      <c r="W6346" s="7"/>
      <c r="X6346" s="7"/>
      <c r="Y6346" s="7"/>
      <c r="Z6346" s="7"/>
    </row>
    <row r="6347" spans="1:26">
      <c r="A6347" s="7"/>
      <c r="B6347" s="7"/>
      <c r="C6347" s="7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7"/>
      <c r="R6347" s="7"/>
      <c r="S6347" s="7"/>
      <c r="T6347" s="7"/>
      <c r="U6347" s="7"/>
      <c r="V6347" s="7"/>
      <c r="W6347" s="7"/>
      <c r="X6347" s="7"/>
      <c r="Y6347" s="7"/>
      <c r="Z6347" s="7"/>
    </row>
    <row r="6348" spans="1:26">
      <c r="A6348" s="7"/>
      <c r="B6348" s="7"/>
      <c r="C6348" s="7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7"/>
      <c r="R6348" s="7"/>
      <c r="S6348" s="7"/>
      <c r="T6348" s="7"/>
      <c r="U6348" s="7"/>
      <c r="V6348" s="7"/>
      <c r="W6348" s="7"/>
      <c r="X6348" s="7"/>
      <c r="Y6348" s="7"/>
      <c r="Z6348" s="7"/>
    </row>
    <row r="6349" spans="1:26">
      <c r="A6349" s="7"/>
      <c r="B6349" s="7"/>
      <c r="C6349" s="7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7"/>
      <c r="R6349" s="7"/>
      <c r="S6349" s="7"/>
      <c r="T6349" s="7"/>
      <c r="U6349" s="7"/>
      <c r="V6349" s="7"/>
      <c r="W6349" s="7"/>
      <c r="X6349" s="7"/>
      <c r="Y6349" s="7"/>
      <c r="Z6349" s="7"/>
    </row>
    <row r="6350" spans="1:26">
      <c r="A6350" s="7"/>
      <c r="B6350" s="7"/>
      <c r="C6350" s="7"/>
      <c r="D6350" s="7"/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7"/>
      <c r="R6350" s="7"/>
      <c r="S6350" s="7"/>
      <c r="T6350" s="7"/>
      <c r="U6350" s="7"/>
      <c r="V6350" s="7"/>
      <c r="W6350" s="7"/>
      <c r="X6350" s="7"/>
      <c r="Y6350" s="7"/>
      <c r="Z6350" s="7"/>
    </row>
    <row r="6351" spans="1:26">
      <c r="A6351" s="7"/>
      <c r="B6351" s="7"/>
      <c r="C6351" s="7"/>
      <c r="D6351" s="7"/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7"/>
      <c r="P6351" s="7"/>
      <c r="Q6351" s="7"/>
      <c r="R6351" s="7"/>
      <c r="S6351" s="7"/>
      <c r="T6351" s="7"/>
      <c r="U6351" s="7"/>
      <c r="V6351" s="7"/>
      <c r="W6351" s="7"/>
      <c r="X6351" s="7"/>
      <c r="Y6351" s="7"/>
      <c r="Z6351" s="7"/>
    </row>
    <row r="6352" spans="1:26">
      <c r="A6352" s="7"/>
      <c r="B6352" s="7"/>
      <c r="C6352" s="7"/>
      <c r="D6352" s="7"/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7"/>
      <c r="R6352" s="7"/>
      <c r="S6352" s="7"/>
      <c r="T6352" s="7"/>
      <c r="U6352" s="7"/>
      <c r="V6352" s="7"/>
      <c r="W6352" s="7"/>
      <c r="X6352" s="7"/>
      <c r="Y6352" s="7"/>
      <c r="Z6352" s="7"/>
    </row>
    <row r="6353" spans="1:26">
      <c r="A6353" s="7"/>
      <c r="B6353" s="7"/>
      <c r="C6353" s="7"/>
      <c r="D6353" s="7"/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/>
      <c r="Q6353" s="7"/>
      <c r="R6353" s="7"/>
      <c r="S6353" s="7"/>
      <c r="T6353" s="7"/>
      <c r="U6353" s="7"/>
      <c r="V6353" s="7"/>
      <c r="W6353" s="7"/>
      <c r="X6353" s="7"/>
      <c r="Y6353" s="7"/>
      <c r="Z6353" s="7"/>
    </row>
    <row r="6354" spans="1:26">
      <c r="A6354" s="7"/>
      <c r="B6354" s="7"/>
      <c r="C6354" s="7"/>
      <c r="D6354" s="7"/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7"/>
      <c r="R6354" s="7"/>
      <c r="S6354" s="7"/>
      <c r="T6354" s="7"/>
      <c r="U6354" s="7"/>
      <c r="V6354" s="7"/>
      <c r="W6354" s="7"/>
      <c r="X6354" s="7"/>
      <c r="Y6354" s="7"/>
      <c r="Z6354" s="7"/>
    </row>
    <row r="6355" spans="1:26">
      <c r="A6355" s="7"/>
      <c r="B6355" s="7"/>
      <c r="C6355" s="7"/>
      <c r="D6355" s="7"/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/>
      <c r="Q6355" s="7"/>
      <c r="R6355" s="7"/>
      <c r="S6355" s="7"/>
      <c r="T6355" s="7"/>
      <c r="U6355" s="7"/>
      <c r="V6355" s="7"/>
      <c r="W6355" s="7"/>
      <c r="X6355" s="7"/>
      <c r="Y6355" s="7"/>
      <c r="Z6355" s="7"/>
    </row>
    <row r="6356" spans="1:26">
      <c r="A6356" s="7"/>
      <c r="B6356" s="7"/>
      <c r="C6356" s="7"/>
      <c r="D6356" s="7"/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7"/>
      <c r="R6356" s="7"/>
      <c r="S6356" s="7"/>
      <c r="T6356" s="7"/>
      <c r="U6356" s="7"/>
      <c r="V6356" s="7"/>
      <c r="W6356" s="7"/>
      <c r="X6356" s="7"/>
      <c r="Y6356" s="7"/>
      <c r="Z6356" s="7"/>
    </row>
    <row r="6357" spans="1:26">
      <c r="A6357" s="7"/>
      <c r="B6357" s="7"/>
      <c r="C6357" s="7"/>
      <c r="D6357" s="7"/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7"/>
      <c r="R6357" s="7"/>
      <c r="S6357" s="7"/>
      <c r="T6357" s="7"/>
      <c r="U6357" s="7"/>
      <c r="V6357" s="7"/>
      <c r="W6357" s="7"/>
      <c r="X6357" s="7"/>
      <c r="Y6357" s="7"/>
      <c r="Z6357" s="7"/>
    </row>
    <row r="6358" spans="1:26">
      <c r="A6358" s="7"/>
      <c r="B6358" s="7"/>
      <c r="C6358" s="7"/>
      <c r="D6358" s="7"/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7"/>
      <c r="P6358" s="7"/>
      <c r="Q6358" s="7"/>
      <c r="R6358" s="7"/>
      <c r="S6358" s="7"/>
      <c r="T6358" s="7"/>
      <c r="U6358" s="7"/>
      <c r="V6358" s="7"/>
      <c r="W6358" s="7"/>
      <c r="X6358" s="7"/>
      <c r="Y6358" s="7"/>
      <c r="Z6358" s="7"/>
    </row>
    <row r="6359" spans="1:26">
      <c r="A6359" s="7"/>
      <c r="B6359" s="7"/>
      <c r="C6359" s="7"/>
      <c r="D6359" s="7"/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7"/>
      <c r="P6359" s="7"/>
      <c r="Q6359" s="7"/>
      <c r="R6359" s="7"/>
      <c r="S6359" s="7"/>
      <c r="T6359" s="7"/>
      <c r="U6359" s="7"/>
      <c r="V6359" s="7"/>
      <c r="W6359" s="7"/>
      <c r="X6359" s="7"/>
      <c r="Y6359" s="7"/>
      <c r="Z6359" s="7"/>
    </row>
    <row r="6360" spans="1:26">
      <c r="A6360" s="7"/>
      <c r="B6360" s="7"/>
      <c r="C6360" s="7"/>
      <c r="D6360" s="7"/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7"/>
      <c r="R6360" s="7"/>
      <c r="S6360" s="7"/>
      <c r="T6360" s="7"/>
      <c r="U6360" s="7"/>
      <c r="V6360" s="7"/>
      <c r="W6360" s="7"/>
      <c r="X6360" s="7"/>
      <c r="Y6360" s="7"/>
      <c r="Z6360" s="7"/>
    </row>
    <row r="6361" spans="1:26">
      <c r="A6361" s="7"/>
      <c r="B6361" s="7"/>
      <c r="C6361" s="7"/>
      <c r="D6361" s="7"/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7"/>
      <c r="P6361" s="7"/>
      <c r="Q6361" s="7"/>
      <c r="R6361" s="7"/>
      <c r="S6361" s="7"/>
      <c r="T6361" s="7"/>
      <c r="U6361" s="7"/>
      <c r="V6361" s="7"/>
      <c r="W6361" s="7"/>
      <c r="X6361" s="7"/>
      <c r="Y6361" s="7"/>
      <c r="Z6361" s="7"/>
    </row>
    <row r="6362" spans="1:26">
      <c r="A6362" s="7"/>
      <c r="B6362" s="7"/>
      <c r="C6362" s="7"/>
      <c r="D6362" s="7"/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7"/>
      <c r="R6362" s="7"/>
      <c r="S6362" s="7"/>
      <c r="T6362" s="7"/>
      <c r="U6362" s="7"/>
      <c r="V6362" s="7"/>
      <c r="W6362" s="7"/>
      <c r="X6362" s="7"/>
      <c r="Y6362" s="7"/>
      <c r="Z6362" s="7"/>
    </row>
    <row r="6363" spans="1:26">
      <c r="A6363" s="7"/>
      <c r="B6363" s="7"/>
      <c r="C6363" s="7"/>
      <c r="D6363" s="7"/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7"/>
      <c r="R6363" s="7"/>
      <c r="S6363" s="7"/>
      <c r="T6363" s="7"/>
      <c r="U6363" s="7"/>
      <c r="V6363" s="7"/>
      <c r="W6363" s="7"/>
      <c r="X6363" s="7"/>
      <c r="Y6363" s="7"/>
      <c r="Z6363" s="7"/>
    </row>
    <row r="6364" spans="1:26">
      <c r="A6364" s="7"/>
      <c r="B6364" s="7"/>
      <c r="C6364" s="7"/>
      <c r="D6364" s="7"/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7"/>
      <c r="P6364" s="7"/>
      <c r="Q6364" s="7"/>
      <c r="R6364" s="7"/>
      <c r="S6364" s="7"/>
      <c r="T6364" s="7"/>
      <c r="U6364" s="7"/>
      <c r="V6364" s="7"/>
      <c r="W6364" s="7"/>
      <c r="X6364" s="7"/>
      <c r="Y6364" s="7"/>
      <c r="Z6364" s="7"/>
    </row>
    <row r="6365" spans="1:26">
      <c r="A6365" s="7"/>
      <c r="B6365" s="7"/>
      <c r="C6365" s="7"/>
      <c r="D6365" s="7"/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7"/>
      <c r="P6365" s="7"/>
      <c r="Q6365" s="7"/>
      <c r="R6365" s="7"/>
      <c r="S6365" s="7"/>
      <c r="T6365" s="7"/>
      <c r="U6365" s="7"/>
      <c r="V6365" s="7"/>
      <c r="W6365" s="7"/>
      <c r="X6365" s="7"/>
      <c r="Y6365" s="7"/>
      <c r="Z6365" s="7"/>
    </row>
    <row r="6366" spans="1:26">
      <c r="A6366" s="7"/>
      <c r="B6366" s="7"/>
      <c r="C6366" s="7"/>
      <c r="D6366" s="7"/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7"/>
      <c r="P6366" s="7"/>
      <c r="Q6366" s="7"/>
      <c r="R6366" s="7"/>
      <c r="S6366" s="7"/>
      <c r="T6366" s="7"/>
      <c r="U6366" s="7"/>
      <c r="V6366" s="7"/>
      <c r="W6366" s="7"/>
      <c r="X6366" s="7"/>
      <c r="Y6366" s="7"/>
      <c r="Z6366" s="7"/>
    </row>
    <row r="6367" spans="1:26">
      <c r="A6367" s="7"/>
      <c r="B6367" s="7"/>
      <c r="C6367" s="7"/>
      <c r="D6367" s="7"/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7"/>
      <c r="P6367" s="7"/>
      <c r="Q6367" s="7"/>
      <c r="R6367" s="7"/>
      <c r="S6367" s="7"/>
      <c r="T6367" s="7"/>
      <c r="U6367" s="7"/>
      <c r="V6367" s="7"/>
      <c r="W6367" s="7"/>
      <c r="X6367" s="7"/>
      <c r="Y6367" s="7"/>
      <c r="Z6367" s="7"/>
    </row>
    <row r="6368" spans="1:26">
      <c r="A6368" s="7"/>
      <c r="B6368" s="7"/>
      <c r="C6368" s="7"/>
      <c r="D6368" s="7"/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7"/>
      <c r="P6368" s="7"/>
      <c r="Q6368" s="7"/>
      <c r="R6368" s="7"/>
      <c r="S6368" s="7"/>
      <c r="T6368" s="7"/>
      <c r="U6368" s="7"/>
      <c r="V6368" s="7"/>
      <c r="W6368" s="7"/>
      <c r="X6368" s="7"/>
      <c r="Y6368" s="7"/>
      <c r="Z6368" s="7"/>
    </row>
    <row r="6369" spans="1:26">
      <c r="A6369" s="7"/>
      <c r="B6369" s="7"/>
      <c r="C6369" s="7"/>
      <c r="D6369" s="7"/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7"/>
      <c r="R6369" s="7"/>
      <c r="S6369" s="7"/>
      <c r="T6369" s="7"/>
      <c r="U6369" s="7"/>
      <c r="V6369" s="7"/>
      <c r="W6369" s="7"/>
      <c r="X6369" s="7"/>
      <c r="Y6369" s="7"/>
      <c r="Z6369" s="7"/>
    </row>
    <row r="6370" spans="1:26">
      <c r="A6370" s="7"/>
      <c r="B6370" s="7"/>
      <c r="C6370" s="7"/>
      <c r="D6370" s="7"/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7"/>
      <c r="P6370" s="7"/>
      <c r="Q6370" s="7"/>
      <c r="R6370" s="7"/>
      <c r="S6370" s="7"/>
      <c r="T6370" s="7"/>
      <c r="U6370" s="7"/>
      <c r="V6370" s="7"/>
      <c r="W6370" s="7"/>
      <c r="X6370" s="7"/>
      <c r="Y6370" s="7"/>
      <c r="Z6370" s="7"/>
    </row>
    <row r="6371" spans="1:26">
      <c r="A6371" s="7"/>
      <c r="B6371" s="7"/>
      <c r="C6371" s="7"/>
      <c r="D6371" s="7"/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7"/>
      <c r="P6371" s="7"/>
      <c r="Q6371" s="7"/>
      <c r="R6371" s="7"/>
      <c r="S6371" s="7"/>
      <c r="T6371" s="7"/>
      <c r="U6371" s="7"/>
      <c r="V6371" s="7"/>
      <c r="W6371" s="7"/>
      <c r="X6371" s="7"/>
      <c r="Y6371" s="7"/>
      <c r="Z6371" s="7"/>
    </row>
    <row r="6372" spans="1:26">
      <c r="A6372" s="7"/>
      <c r="B6372" s="7"/>
      <c r="C6372" s="7"/>
      <c r="D6372" s="7"/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7"/>
      <c r="R6372" s="7"/>
      <c r="S6372" s="7"/>
      <c r="T6372" s="7"/>
      <c r="U6372" s="7"/>
      <c r="V6372" s="7"/>
      <c r="W6372" s="7"/>
      <c r="X6372" s="7"/>
      <c r="Y6372" s="7"/>
      <c r="Z6372" s="7"/>
    </row>
    <row r="6373" spans="1:26">
      <c r="A6373" s="7"/>
      <c r="B6373" s="7"/>
      <c r="C6373" s="7"/>
      <c r="D6373" s="7"/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7"/>
      <c r="R6373" s="7"/>
      <c r="S6373" s="7"/>
      <c r="T6373" s="7"/>
      <c r="U6373" s="7"/>
      <c r="V6373" s="7"/>
      <c r="W6373" s="7"/>
      <c r="X6373" s="7"/>
      <c r="Y6373" s="7"/>
      <c r="Z6373" s="7"/>
    </row>
    <row r="6374" spans="1:26">
      <c r="A6374" s="7"/>
      <c r="B6374" s="7"/>
      <c r="C6374" s="7"/>
      <c r="D6374" s="7"/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/>
      <c r="Q6374" s="7"/>
      <c r="R6374" s="7"/>
      <c r="S6374" s="7"/>
      <c r="T6374" s="7"/>
      <c r="U6374" s="7"/>
      <c r="V6374" s="7"/>
      <c r="W6374" s="7"/>
      <c r="X6374" s="7"/>
      <c r="Y6374" s="7"/>
      <c r="Z6374" s="7"/>
    </row>
    <row r="6375" spans="1:26">
      <c r="A6375" s="7"/>
      <c r="B6375" s="7"/>
      <c r="C6375" s="7"/>
      <c r="D6375" s="7"/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7"/>
      <c r="R6375" s="7"/>
      <c r="S6375" s="7"/>
      <c r="T6375" s="7"/>
      <c r="U6375" s="7"/>
      <c r="V6375" s="7"/>
      <c r="W6375" s="7"/>
      <c r="X6375" s="7"/>
      <c r="Y6375" s="7"/>
      <c r="Z6375" s="7"/>
    </row>
    <row r="6376" spans="1:26">
      <c r="A6376" s="7"/>
      <c r="B6376" s="7"/>
      <c r="C6376" s="7"/>
      <c r="D6376" s="7"/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7"/>
      <c r="P6376" s="7"/>
      <c r="Q6376" s="7"/>
      <c r="R6376" s="7"/>
      <c r="S6376" s="7"/>
      <c r="T6376" s="7"/>
      <c r="U6376" s="7"/>
      <c r="V6376" s="7"/>
      <c r="W6376" s="7"/>
      <c r="X6376" s="7"/>
      <c r="Y6376" s="7"/>
      <c r="Z6376" s="7"/>
    </row>
    <row r="6377" spans="1:26">
      <c r="A6377" s="7"/>
      <c r="B6377" s="7"/>
      <c r="C6377" s="7"/>
      <c r="D6377" s="7"/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7"/>
      <c r="P6377" s="7"/>
      <c r="Q6377" s="7"/>
      <c r="R6377" s="7"/>
      <c r="S6377" s="7"/>
      <c r="T6377" s="7"/>
      <c r="U6377" s="7"/>
      <c r="V6377" s="7"/>
      <c r="W6377" s="7"/>
      <c r="X6377" s="7"/>
      <c r="Y6377" s="7"/>
      <c r="Z6377" s="7"/>
    </row>
    <row r="6378" spans="1:26">
      <c r="A6378" s="7"/>
      <c r="B6378" s="7"/>
      <c r="C6378" s="7"/>
      <c r="D6378" s="7"/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7"/>
      <c r="P6378" s="7"/>
      <c r="Q6378" s="7"/>
      <c r="R6378" s="7"/>
      <c r="S6378" s="7"/>
      <c r="T6378" s="7"/>
      <c r="U6378" s="7"/>
      <c r="V6378" s="7"/>
      <c r="W6378" s="7"/>
      <c r="X6378" s="7"/>
      <c r="Y6378" s="7"/>
      <c r="Z6378" s="7"/>
    </row>
    <row r="6379" spans="1:26">
      <c r="A6379" s="7"/>
      <c r="B6379" s="7"/>
      <c r="C6379" s="7"/>
      <c r="D6379" s="7"/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7"/>
      <c r="R6379" s="7"/>
      <c r="S6379" s="7"/>
      <c r="T6379" s="7"/>
      <c r="U6379" s="7"/>
      <c r="V6379" s="7"/>
      <c r="W6379" s="7"/>
      <c r="X6379" s="7"/>
      <c r="Y6379" s="7"/>
      <c r="Z6379" s="7"/>
    </row>
    <row r="6380" spans="1:26">
      <c r="A6380" s="7"/>
      <c r="B6380" s="7"/>
      <c r="C6380" s="7"/>
      <c r="D6380" s="7"/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7"/>
      <c r="P6380" s="7"/>
      <c r="Q6380" s="7"/>
      <c r="R6380" s="7"/>
      <c r="S6380" s="7"/>
      <c r="T6380" s="7"/>
      <c r="U6380" s="7"/>
      <c r="V6380" s="7"/>
      <c r="W6380" s="7"/>
      <c r="X6380" s="7"/>
      <c r="Y6380" s="7"/>
      <c r="Z6380" s="7"/>
    </row>
    <row r="6381" spans="1:26">
      <c r="A6381" s="7"/>
      <c r="B6381" s="7"/>
      <c r="C6381" s="7"/>
      <c r="D6381" s="7"/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7"/>
      <c r="P6381" s="7"/>
      <c r="Q6381" s="7"/>
      <c r="R6381" s="7"/>
      <c r="S6381" s="7"/>
      <c r="T6381" s="7"/>
      <c r="U6381" s="7"/>
      <c r="V6381" s="7"/>
      <c r="W6381" s="7"/>
      <c r="X6381" s="7"/>
      <c r="Y6381" s="7"/>
      <c r="Z6381" s="7"/>
    </row>
    <row r="6382" spans="1:26">
      <c r="A6382" s="7"/>
      <c r="B6382" s="7"/>
      <c r="C6382" s="7"/>
      <c r="D6382" s="7"/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/>
      <c r="Q6382" s="7"/>
      <c r="R6382" s="7"/>
      <c r="S6382" s="7"/>
      <c r="T6382" s="7"/>
      <c r="U6382" s="7"/>
      <c r="V6382" s="7"/>
      <c r="W6382" s="7"/>
      <c r="X6382" s="7"/>
      <c r="Y6382" s="7"/>
      <c r="Z6382" s="7"/>
    </row>
    <row r="6383" spans="1:26">
      <c r="A6383" s="7"/>
      <c r="B6383" s="7"/>
      <c r="C6383" s="7"/>
      <c r="D6383" s="7"/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7"/>
      <c r="P6383" s="7"/>
      <c r="Q6383" s="7"/>
      <c r="R6383" s="7"/>
      <c r="S6383" s="7"/>
      <c r="T6383" s="7"/>
      <c r="U6383" s="7"/>
      <c r="V6383" s="7"/>
      <c r="W6383" s="7"/>
      <c r="X6383" s="7"/>
      <c r="Y6383" s="7"/>
      <c r="Z6383" s="7"/>
    </row>
    <row r="6384" spans="1:26">
      <c r="A6384" s="7"/>
      <c r="B6384" s="7"/>
      <c r="C6384" s="7"/>
      <c r="D6384" s="7"/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7"/>
      <c r="P6384" s="7"/>
      <c r="Q6384" s="7"/>
      <c r="R6384" s="7"/>
      <c r="S6384" s="7"/>
      <c r="T6384" s="7"/>
      <c r="U6384" s="7"/>
      <c r="V6384" s="7"/>
      <c r="W6384" s="7"/>
      <c r="X6384" s="7"/>
      <c r="Y6384" s="7"/>
      <c r="Z6384" s="7"/>
    </row>
    <row r="6385" spans="1:26">
      <c r="A6385" s="7"/>
      <c r="B6385" s="7"/>
      <c r="C6385" s="7"/>
      <c r="D6385" s="7"/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7"/>
      <c r="P6385" s="7"/>
      <c r="Q6385" s="7"/>
      <c r="R6385" s="7"/>
      <c r="S6385" s="7"/>
      <c r="T6385" s="7"/>
      <c r="U6385" s="7"/>
      <c r="V6385" s="7"/>
      <c r="W6385" s="7"/>
      <c r="X6385" s="7"/>
      <c r="Y6385" s="7"/>
      <c r="Z6385" s="7"/>
    </row>
    <row r="6386" spans="1:26">
      <c r="A6386" s="7"/>
      <c r="B6386" s="7"/>
      <c r="C6386" s="7"/>
      <c r="D6386" s="7"/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7"/>
      <c r="R6386" s="7"/>
      <c r="S6386" s="7"/>
      <c r="T6386" s="7"/>
      <c r="U6386" s="7"/>
      <c r="V6386" s="7"/>
      <c r="W6386" s="7"/>
      <c r="X6386" s="7"/>
      <c r="Y6386" s="7"/>
      <c r="Z6386" s="7"/>
    </row>
    <row r="6387" spans="1:26">
      <c r="A6387" s="7"/>
      <c r="B6387" s="7"/>
      <c r="C6387" s="7"/>
      <c r="D6387" s="7"/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7"/>
      <c r="R6387" s="7"/>
      <c r="S6387" s="7"/>
      <c r="T6387" s="7"/>
      <c r="U6387" s="7"/>
      <c r="V6387" s="7"/>
      <c r="W6387" s="7"/>
      <c r="X6387" s="7"/>
      <c r="Y6387" s="7"/>
      <c r="Z6387" s="7"/>
    </row>
    <row r="6388" spans="1:26">
      <c r="A6388" s="7"/>
      <c r="B6388" s="7"/>
      <c r="C6388" s="7"/>
      <c r="D6388" s="7"/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7"/>
      <c r="P6388" s="7"/>
      <c r="Q6388" s="7"/>
      <c r="R6388" s="7"/>
      <c r="S6388" s="7"/>
      <c r="T6388" s="7"/>
      <c r="U6388" s="7"/>
      <c r="V6388" s="7"/>
      <c r="W6388" s="7"/>
      <c r="X6388" s="7"/>
      <c r="Y6388" s="7"/>
      <c r="Z6388" s="7"/>
    </row>
    <row r="6389" spans="1:26">
      <c r="A6389" s="7"/>
      <c r="B6389" s="7"/>
      <c r="C6389" s="7"/>
      <c r="D6389" s="7"/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7"/>
      <c r="R6389" s="7"/>
      <c r="S6389" s="7"/>
      <c r="T6389" s="7"/>
      <c r="U6389" s="7"/>
      <c r="V6389" s="7"/>
      <c r="W6389" s="7"/>
      <c r="X6389" s="7"/>
      <c r="Y6389" s="7"/>
      <c r="Z6389" s="7"/>
    </row>
    <row r="6390" spans="1:26">
      <c r="A6390" s="7"/>
      <c r="B6390" s="7"/>
      <c r="C6390" s="7"/>
      <c r="D6390" s="7"/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7"/>
      <c r="R6390" s="7"/>
      <c r="S6390" s="7"/>
      <c r="T6390" s="7"/>
      <c r="U6390" s="7"/>
      <c r="V6390" s="7"/>
      <c r="W6390" s="7"/>
      <c r="X6390" s="7"/>
      <c r="Y6390" s="7"/>
      <c r="Z6390" s="7"/>
    </row>
    <row r="6391" spans="1:26">
      <c r="A6391" s="7"/>
      <c r="B6391" s="7"/>
      <c r="C6391" s="7"/>
      <c r="D6391" s="7"/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7"/>
      <c r="P6391" s="7"/>
      <c r="Q6391" s="7"/>
      <c r="R6391" s="7"/>
      <c r="S6391" s="7"/>
      <c r="T6391" s="7"/>
      <c r="U6391" s="7"/>
      <c r="V6391" s="7"/>
      <c r="W6391" s="7"/>
      <c r="X6391" s="7"/>
      <c r="Y6391" s="7"/>
      <c r="Z6391" s="7"/>
    </row>
    <row r="6392" spans="1:26">
      <c r="A6392" s="7"/>
      <c r="B6392" s="7"/>
      <c r="C6392" s="7"/>
      <c r="D6392" s="7"/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/>
      <c r="Q6392" s="7"/>
      <c r="R6392" s="7"/>
      <c r="S6392" s="7"/>
      <c r="T6392" s="7"/>
      <c r="U6392" s="7"/>
      <c r="V6392" s="7"/>
      <c r="W6392" s="7"/>
      <c r="X6392" s="7"/>
      <c r="Y6392" s="7"/>
      <c r="Z6392" s="7"/>
    </row>
    <row r="6393" spans="1:26">
      <c r="A6393" s="7"/>
      <c r="B6393" s="7"/>
      <c r="C6393" s="7"/>
      <c r="D6393" s="7"/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7"/>
      <c r="P6393" s="7"/>
      <c r="Q6393" s="7"/>
      <c r="R6393" s="7"/>
      <c r="S6393" s="7"/>
      <c r="T6393" s="7"/>
      <c r="U6393" s="7"/>
      <c r="V6393" s="7"/>
      <c r="W6393" s="7"/>
      <c r="X6393" s="7"/>
      <c r="Y6393" s="7"/>
      <c r="Z6393" s="7"/>
    </row>
    <row r="6394" spans="1:26">
      <c r="A6394" s="7"/>
      <c r="B6394" s="7"/>
      <c r="C6394" s="7"/>
      <c r="D6394" s="7"/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7"/>
      <c r="P6394" s="7"/>
      <c r="Q6394" s="7"/>
      <c r="R6394" s="7"/>
      <c r="S6394" s="7"/>
      <c r="T6394" s="7"/>
      <c r="U6394" s="7"/>
      <c r="V6394" s="7"/>
      <c r="W6394" s="7"/>
      <c r="X6394" s="7"/>
      <c r="Y6394" s="7"/>
      <c r="Z6394" s="7"/>
    </row>
    <row r="6395" spans="1:26">
      <c r="A6395" s="7"/>
      <c r="B6395" s="7"/>
      <c r="C6395" s="7"/>
      <c r="D6395" s="7"/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7"/>
      <c r="R6395" s="7"/>
      <c r="S6395" s="7"/>
      <c r="T6395" s="7"/>
      <c r="U6395" s="7"/>
      <c r="V6395" s="7"/>
      <c r="W6395" s="7"/>
      <c r="X6395" s="7"/>
      <c r="Y6395" s="7"/>
      <c r="Z6395" s="7"/>
    </row>
    <row r="6396" spans="1:26">
      <c r="A6396" s="7"/>
      <c r="B6396" s="7"/>
      <c r="C6396" s="7"/>
      <c r="D6396" s="7"/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7"/>
      <c r="R6396" s="7"/>
      <c r="S6396" s="7"/>
      <c r="T6396" s="7"/>
      <c r="U6396" s="7"/>
      <c r="V6396" s="7"/>
      <c r="W6396" s="7"/>
      <c r="X6396" s="7"/>
      <c r="Y6396" s="7"/>
      <c r="Z6396" s="7"/>
    </row>
    <row r="6397" spans="1:26">
      <c r="A6397" s="7"/>
      <c r="B6397" s="7"/>
      <c r="C6397" s="7"/>
      <c r="D6397" s="7"/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7"/>
      <c r="R6397" s="7"/>
      <c r="S6397" s="7"/>
      <c r="T6397" s="7"/>
      <c r="U6397" s="7"/>
      <c r="V6397" s="7"/>
      <c r="W6397" s="7"/>
      <c r="X6397" s="7"/>
      <c r="Y6397" s="7"/>
      <c r="Z6397" s="7"/>
    </row>
    <row r="6398" spans="1:26">
      <c r="A6398" s="7"/>
      <c r="B6398" s="7"/>
      <c r="C6398" s="7"/>
      <c r="D6398" s="7"/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/>
      <c r="Q6398" s="7"/>
      <c r="R6398" s="7"/>
      <c r="S6398" s="7"/>
      <c r="T6398" s="7"/>
      <c r="U6398" s="7"/>
      <c r="V6398" s="7"/>
      <c r="W6398" s="7"/>
      <c r="X6398" s="7"/>
      <c r="Y6398" s="7"/>
      <c r="Z6398" s="7"/>
    </row>
    <row r="6399" spans="1:26">
      <c r="A6399" s="7"/>
      <c r="B6399" s="7"/>
      <c r="C6399" s="7"/>
      <c r="D6399" s="7"/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7"/>
      <c r="R6399" s="7"/>
      <c r="S6399" s="7"/>
      <c r="T6399" s="7"/>
      <c r="U6399" s="7"/>
      <c r="V6399" s="7"/>
      <c r="W6399" s="7"/>
      <c r="X6399" s="7"/>
      <c r="Y6399" s="7"/>
      <c r="Z6399" s="7"/>
    </row>
    <row r="6400" spans="1:26">
      <c r="A6400" s="7"/>
      <c r="B6400" s="7"/>
      <c r="C6400" s="7"/>
      <c r="D6400" s="7"/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7"/>
      <c r="R6400" s="7"/>
      <c r="S6400" s="7"/>
      <c r="T6400" s="7"/>
      <c r="U6400" s="7"/>
      <c r="V6400" s="7"/>
      <c r="W6400" s="7"/>
      <c r="X6400" s="7"/>
      <c r="Y6400" s="7"/>
      <c r="Z6400" s="7"/>
    </row>
    <row r="6401" spans="1:26">
      <c r="A6401" s="7"/>
      <c r="B6401" s="7"/>
      <c r="C6401" s="7"/>
      <c r="D6401" s="7"/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7"/>
      <c r="P6401" s="7"/>
      <c r="Q6401" s="7"/>
      <c r="R6401" s="7"/>
      <c r="S6401" s="7"/>
      <c r="T6401" s="7"/>
      <c r="U6401" s="7"/>
      <c r="V6401" s="7"/>
      <c r="W6401" s="7"/>
      <c r="X6401" s="7"/>
      <c r="Y6401" s="7"/>
      <c r="Z6401" s="7"/>
    </row>
    <row r="6402" spans="1:26">
      <c r="A6402" s="7"/>
      <c r="B6402" s="7"/>
      <c r="C6402" s="7"/>
      <c r="D6402" s="7"/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/>
      <c r="P6402" s="7"/>
      <c r="Q6402" s="7"/>
      <c r="R6402" s="7"/>
      <c r="S6402" s="7"/>
      <c r="T6402" s="7"/>
      <c r="U6402" s="7"/>
      <c r="V6402" s="7"/>
      <c r="W6402" s="7"/>
      <c r="X6402" s="7"/>
      <c r="Y6402" s="7"/>
      <c r="Z6402" s="7"/>
    </row>
    <row r="6403" spans="1:26">
      <c r="A6403" s="7"/>
      <c r="B6403" s="7"/>
      <c r="C6403" s="7"/>
      <c r="D6403" s="7"/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7"/>
      <c r="P6403" s="7"/>
      <c r="Q6403" s="7"/>
      <c r="R6403" s="7"/>
      <c r="S6403" s="7"/>
      <c r="T6403" s="7"/>
      <c r="U6403" s="7"/>
      <c r="V6403" s="7"/>
      <c r="W6403" s="7"/>
      <c r="X6403" s="7"/>
      <c r="Y6403" s="7"/>
      <c r="Z6403" s="7"/>
    </row>
    <row r="6404" spans="1:26">
      <c r="A6404" s="7"/>
      <c r="B6404" s="7"/>
      <c r="C6404" s="7"/>
      <c r="D6404" s="7"/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7"/>
      <c r="P6404" s="7"/>
      <c r="Q6404" s="7"/>
      <c r="R6404" s="7"/>
      <c r="S6404" s="7"/>
      <c r="T6404" s="7"/>
      <c r="U6404" s="7"/>
      <c r="V6404" s="7"/>
      <c r="W6404" s="7"/>
      <c r="X6404" s="7"/>
      <c r="Y6404" s="7"/>
      <c r="Z6404" s="7"/>
    </row>
    <row r="6405" spans="1:26">
      <c r="A6405" s="7"/>
      <c r="B6405" s="7"/>
      <c r="C6405" s="7"/>
      <c r="D6405" s="7"/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7"/>
      <c r="P6405" s="7"/>
      <c r="Q6405" s="7"/>
      <c r="R6405" s="7"/>
      <c r="S6405" s="7"/>
      <c r="T6405" s="7"/>
      <c r="U6405" s="7"/>
      <c r="V6405" s="7"/>
      <c r="W6405" s="7"/>
      <c r="X6405" s="7"/>
      <c r="Y6405" s="7"/>
      <c r="Z6405" s="7"/>
    </row>
    <row r="6406" spans="1:26">
      <c r="A6406" s="7"/>
      <c r="B6406" s="7"/>
      <c r="C6406" s="7"/>
      <c r="D6406" s="7"/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7"/>
      <c r="P6406" s="7"/>
      <c r="Q6406" s="7"/>
      <c r="R6406" s="7"/>
      <c r="S6406" s="7"/>
      <c r="T6406" s="7"/>
      <c r="U6406" s="7"/>
      <c r="V6406" s="7"/>
      <c r="W6406" s="7"/>
      <c r="X6406" s="7"/>
      <c r="Y6406" s="7"/>
      <c r="Z6406" s="7"/>
    </row>
    <row r="6407" spans="1:26">
      <c r="A6407" s="7"/>
      <c r="B6407" s="7"/>
      <c r="C6407" s="7"/>
      <c r="D6407" s="7"/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7"/>
      <c r="P6407" s="7"/>
      <c r="Q6407" s="7"/>
      <c r="R6407" s="7"/>
      <c r="S6407" s="7"/>
      <c r="T6407" s="7"/>
      <c r="U6407" s="7"/>
      <c r="V6407" s="7"/>
      <c r="W6407" s="7"/>
      <c r="X6407" s="7"/>
      <c r="Y6407" s="7"/>
      <c r="Z6407" s="7"/>
    </row>
    <row r="6408" spans="1:26">
      <c r="A6408" s="7"/>
      <c r="B6408" s="7"/>
      <c r="C6408" s="7"/>
      <c r="D6408" s="7"/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7"/>
      <c r="R6408" s="7"/>
      <c r="S6408" s="7"/>
      <c r="T6408" s="7"/>
      <c r="U6408" s="7"/>
      <c r="V6408" s="7"/>
      <c r="W6408" s="7"/>
      <c r="X6408" s="7"/>
      <c r="Y6408" s="7"/>
      <c r="Z6408" s="7"/>
    </row>
    <row r="6409" spans="1:26">
      <c r="A6409" s="7"/>
      <c r="B6409" s="7"/>
      <c r="C6409" s="7"/>
      <c r="D6409" s="7"/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7"/>
      <c r="R6409" s="7"/>
      <c r="S6409" s="7"/>
      <c r="T6409" s="7"/>
      <c r="U6409" s="7"/>
      <c r="V6409" s="7"/>
      <c r="W6409" s="7"/>
      <c r="X6409" s="7"/>
      <c r="Y6409" s="7"/>
      <c r="Z6409" s="7"/>
    </row>
    <row r="6410" spans="1:26">
      <c r="A6410" s="7"/>
      <c r="B6410" s="7"/>
      <c r="C6410" s="7"/>
      <c r="D6410" s="7"/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7"/>
      <c r="R6410" s="7"/>
      <c r="S6410" s="7"/>
      <c r="T6410" s="7"/>
      <c r="U6410" s="7"/>
      <c r="V6410" s="7"/>
      <c r="W6410" s="7"/>
      <c r="X6410" s="7"/>
      <c r="Y6410" s="7"/>
      <c r="Z6410" s="7"/>
    </row>
    <row r="6411" spans="1:26">
      <c r="A6411" s="7"/>
      <c r="B6411" s="7"/>
      <c r="C6411" s="7"/>
      <c r="D6411" s="7"/>
      <c r="E6411" s="7"/>
      <c r="F6411" s="7"/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7"/>
      <c r="R6411" s="7"/>
      <c r="S6411" s="7"/>
      <c r="T6411" s="7"/>
      <c r="U6411" s="7"/>
      <c r="V6411" s="7"/>
      <c r="W6411" s="7"/>
      <c r="X6411" s="7"/>
      <c r="Y6411" s="7"/>
      <c r="Z6411" s="7"/>
    </row>
    <row r="6412" spans="1:26">
      <c r="A6412" s="7"/>
      <c r="B6412" s="7"/>
      <c r="C6412" s="7"/>
      <c r="D6412" s="7"/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7"/>
      <c r="P6412" s="7"/>
      <c r="Q6412" s="7"/>
      <c r="R6412" s="7"/>
      <c r="S6412" s="7"/>
      <c r="T6412" s="7"/>
      <c r="U6412" s="7"/>
      <c r="V6412" s="7"/>
      <c r="W6412" s="7"/>
      <c r="X6412" s="7"/>
      <c r="Y6412" s="7"/>
      <c r="Z6412" s="7"/>
    </row>
    <row r="6413" spans="1:26">
      <c r="A6413" s="7"/>
      <c r="B6413" s="7"/>
      <c r="C6413" s="7"/>
      <c r="D6413" s="7"/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7"/>
      <c r="P6413" s="7"/>
      <c r="Q6413" s="7"/>
      <c r="R6413" s="7"/>
      <c r="S6413" s="7"/>
      <c r="T6413" s="7"/>
      <c r="U6413" s="7"/>
      <c r="V6413" s="7"/>
      <c r="W6413" s="7"/>
      <c r="X6413" s="7"/>
      <c r="Y6413" s="7"/>
      <c r="Z6413" s="7"/>
    </row>
    <row r="6414" spans="1:26">
      <c r="A6414" s="7"/>
      <c r="B6414" s="7"/>
      <c r="C6414" s="7"/>
      <c r="D6414" s="7"/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7"/>
      <c r="R6414" s="7"/>
      <c r="S6414" s="7"/>
      <c r="T6414" s="7"/>
      <c r="U6414" s="7"/>
      <c r="V6414" s="7"/>
      <c r="W6414" s="7"/>
      <c r="X6414" s="7"/>
      <c r="Y6414" s="7"/>
      <c r="Z6414" s="7"/>
    </row>
    <row r="6415" spans="1:26">
      <c r="A6415" s="7"/>
      <c r="B6415" s="7"/>
      <c r="C6415" s="7"/>
      <c r="D6415" s="7"/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7"/>
      <c r="R6415" s="7"/>
      <c r="S6415" s="7"/>
      <c r="T6415" s="7"/>
      <c r="U6415" s="7"/>
      <c r="V6415" s="7"/>
      <c r="W6415" s="7"/>
      <c r="X6415" s="7"/>
      <c r="Y6415" s="7"/>
      <c r="Z6415" s="7"/>
    </row>
    <row r="6416" spans="1:26">
      <c r="A6416" s="7"/>
      <c r="B6416" s="7"/>
      <c r="C6416" s="7"/>
      <c r="D6416" s="7"/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7"/>
      <c r="P6416" s="7"/>
      <c r="Q6416" s="7"/>
      <c r="R6416" s="7"/>
      <c r="S6416" s="7"/>
      <c r="T6416" s="7"/>
      <c r="U6416" s="7"/>
      <c r="V6416" s="7"/>
      <c r="W6416" s="7"/>
      <c r="X6416" s="7"/>
      <c r="Y6416" s="7"/>
      <c r="Z6416" s="7"/>
    </row>
    <row r="6417" spans="1:26">
      <c r="A6417" s="7"/>
      <c r="B6417" s="7"/>
      <c r="C6417" s="7"/>
      <c r="D6417" s="7"/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7"/>
      <c r="R6417" s="7"/>
      <c r="S6417" s="7"/>
      <c r="T6417" s="7"/>
      <c r="U6417" s="7"/>
      <c r="V6417" s="7"/>
      <c r="W6417" s="7"/>
      <c r="X6417" s="7"/>
      <c r="Y6417" s="7"/>
      <c r="Z6417" s="7"/>
    </row>
    <row r="6418" spans="1:26">
      <c r="A6418" s="7"/>
      <c r="B6418" s="7"/>
      <c r="C6418" s="7"/>
      <c r="D6418" s="7"/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7"/>
      <c r="P6418" s="7"/>
      <c r="Q6418" s="7"/>
      <c r="R6418" s="7"/>
      <c r="S6418" s="7"/>
      <c r="T6418" s="7"/>
      <c r="U6418" s="7"/>
      <c r="V6418" s="7"/>
      <c r="W6418" s="7"/>
      <c r="X6418" s="7"/>
      <c r="Y6418" s="7"/>
      <c r="Z6418" s="7"/>
    </row>
    <row r="6419" spans="1:26">
      <c r="A6419" s="7"/>
      <c r="B6419" s="7"/>
      <c r="C6419" s="7"/>
      <c r="D6419" s="7"/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7"/>
      <c r="R6419" s="7"/>
      <c r="S6419" s="7"/>
      <c r="T6419" s="7"/>
      <c r="U6419" s="7"/>
      <c r="V6419" s="7"/>
      <c r="W6419" s="7"/>
      <c r="X6419" s="7"/>
      <c r="Y6419" s="7"/>
      <c r="Z6419" s="7"/>
    </row>
    <row r="6420" spans="1:26">
      <c r="A6420" s="7"/>
      <c r="B6420" s="7"/>
      <c r="C6420" s="7"/>
      <c r="D6420" s="7"/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7"/>
      <c r="R6420" s="7"/>
      <c r="S6420" s="7"/>
      <c r="T6420" s="7"/>
      <c r="U6420" s="7"/>
      <c r="V6420" s="7"/>
      <c r="W6420" s="7"/>
      <c r="X6420" s="7"/>
      <c r="Y6420" s="7"/>
      <c r="Z6420" s="7"/>
    </row>
    <row r="6421" spans="1:26">
      <c r="A6421" s="7"/>
      <c r="B6421" s="7"/>
      <c r="C6421" s="7"/>
      <c r="D6421" s="7"/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7"/>
      <c r="R6421" s="7"/>
      <c r="S6421" s="7"/>
      <c r="T6421" s="7"/>
      <c r="U6421" s="7"/>
      <c r="V6421" s="7"/>
      <c r="W6421" s="7"/>
      <c r="X6421" s="7"/>
      <c r="Y6421" s="7"/>
      <c r="Z6421" s="7"/>
    </row>
    <row r="6422" spans="1:26">
      <c r="A6422" s="7"/>
      <c r="B6422" s="7"/>
      <c r="C6422" s="7"/>
      <c r="D6422" s="7"/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7"/>
      <c r="P6422" s="7"/>
      <c r="Q6422" s="7"/>
      <c r="R6422" s="7"/>
      <c r="S6422" s="7"/>
      <c r="T6422" s="7"/>
      <c r="U6422" s="7"/>
      <c r="V6422" s="7"/>
      <c r="W6422" s="7"/>
      <c r="X6422" s="7"/>
      <c r="Y6422" s="7"/>
      <c r="Z6422" s="7"/>
    </row>
    <row r="6423" spans="1:26">
      <c r="A6423" s="7"/>
      <c r="B6423" s="7"/>
      <c r="C6423" s="7"/>
      <c r="D6423" s="7"/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7"/>
      <c r="P6423" s="7"/>
      <c r="Q6423" s="7"/>
      <c r="R6423" s="7"/>
      <c r="S6423" s="7"/>
      <c r="T6423" s="7"/>
      <c r="U6423" s="7"/>
      <c r="V6423" s="7"/>
      <c r="W6423" s="7"/>
      <c r="X6423" s="7"/>
      <c r="Y6423" s="7"/>
      <c r="Z6423" s="7"/>
    </row>
    <row r="6424" spans="1:26">
      <c r="A6424" s="7"/>
      <c r="B6424" s="7"/>
      <c r="C6424" s="7"/>
      <c r="D6424" s="7"/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7"/>
      <c r="P6424" s="7"/>
      <c r="Q6424" s="7"/>
      <c r="R6424" s="7"/>
      <c r="S6424" s="7"/>
      <c r="T6424" s="7"/>
      <c r="U6424" s="7"/>
      <c r="V6424" s="7"/>
      <c r="W6424" s="7"/>
      <c r="X6424" s="7"/>
      <c r="Y6424" s="7"/>
      <c r="Z6424" s="7"/>
    </row>
    <row r="6425" spans="1:26">
      <c r="A6425" s="7"/>
      <c r="B6425" s="7"/>
      <c r="C6425" s="7"/>
      <c r="D6425" s="7"/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7"/>
      <c r="R6425" s="7"/>
      <c r="S6425" s="7"/>
      <c r="T6425" s="7"/>
      <c r="U6425" s="7"/>
      <c r="V6425" s="7"/>
      <c r="W6425" s="7"/>
      <c r="X6425" s="7"/>
      <c r="Y6425" s="7"/>
      <c r="Z6425" s="7"/>
    </row>
    <row r="6426" spans="1:26">
      <c r="A6426" s="7"/>
      <c r="B6426" s="7"/>
      <c r="C6426" s="7"/>
      <c r="D6426" s="7"/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7"/>
      <c r="R6426" s="7"/>
      <c r="S6426" s="7"/>
      <c r="T6426" s="7"/>
      <c r="U6426" s="7"/>
      <c r="V6426" s="7"/>
      <c r="W6426" s="7"/>
      <c r="X6426" s="7"/>
      <c r="Y6426" s="7"/>
      <c r="Z6426" s="7"/>
    </row>
    <row r="6427" spans="1:26">
      <c r="A6427" s="7"/>
      <c r="B6427" s="7"/>
      <c r="C6427" s="7"/>
      <c r="D6427" s="7"/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7"/>
      <c r="R6427" s="7"/>
      <c r="S6427" s="7"/>
      <c r="T6427" s="7"/>
      <c r="U6427" s="7"/>
      <c r="V6427" s="7"/>
      <c r="W6427" s="7"/>
      <c r="X6427" s="7"/>
      <c r="Y6427" s="7"/>
      <c r="Z6427" s="7"/>
    </row>
    <row r="6428" spans="1:26">
      <c r="A6428" s="7"/>
      <c r="B6428" s="7"/>
      <c r="C6428" s="7"/>
      <c r="D6428" s="7"/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7"/>
      <c r="R6428" s="7"/>
      <c r="S6428" s="7"/>
      <c r="T6428" s="7"/>
      <c r="U6428" s="7"/>
      <c r="V6428" s="7"/>
      <c r="W6428" s="7"/>
      <c r="X6428" s="7"/>
      <c r="Y6428" s="7"/>
      <c r="Z6428" s="7"/>
    </row>
    <row r="6429" spans="1:26">
      <c r="A6429" s="7"/>
      <c r="B6429" s="7"/>
      <c r="C6429" s="7"/>
      <c r="D6429" s="7"/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7"/>
      <c r="R6429" s="7"/>
      <c r="S6429" s="7"/>
      <c r="T6429" s="7"/>
      <c r="U6429" s="7"/>
      <c r="V6429" s="7"/>
      <c r="W6429" s="7"/>
      <c r="X6429" s="7"/>
      <c r="Y6429" s="7"/>
      <c r="Z6429" s="7"/>
    </row>
    <row r="6430" spans="1:26">
      <c r="A6430" s="7"/>
      <c r="B6430" s="7"/>
      <c r="C6430" s="7"/>
      <c r="D6430" s="7"/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7"/>
      <c r="P6430" s="7"/>
      <c r="Q6430" s="7"/>
      <c r="R6430" s="7"/>
      <c r="S6430" s="7"/>
      <c r="T6430" s="7"/>
      <c r="U6430" s="7"/>
      <c r="V6430" s="7"/>
      <c r="W6430" s="7"/>
      <c r="X6430" s="7"/>
      <c r="Y6430" s="7"/>
      <c r="Z6430" s="7"/>
    </row>
    <row r="6431" spans="1:26">
      <c r="A6431" s="7"/>
      <c r="B6431" s="7"/>
      <c r="C6431" s="7"/>
      <c r="D6431" s="7"/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7"/>
      <c r="P6431" s="7"/>
      <c r="Q6431" s="7"/>
      <c r="R6431" s="7"/>
      <c r="S6431" s="7"/>
      <c r="T6431" s="7"/>
      <c r="U6431" s="7"/>
      <c r="V6431" s="7"/>
      <c r="W6431" s="7"/>
      <c r="X6431" s="7"/>
      <c r="Y6431" s="7"/>
      <c r="Z6431" s="7"/>
    </row>
    <row r="6432" spans="1:26">
      <c r="A6432" s="7"/>
      <c r="B6432" s="7"/>
      <c r="C6432" s="7"/>
      <c r="D6432" s="7"/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7"/>
      <c r="R6432" s="7"/>
      <c r="S6432" s="7"/>
      <c r="T6432" s="7"/>
      <c r="U6432" s="7"/>
      <c r="V6432" s="7"/>
      <c r="W6432" s="7"/>
      <c r="X6432" s="7"/>
      <c r="Y6432" s="7"/>
      <c r="Z6432" s="7"/>
    </row>
    <row r="6433" spans="1:26">
      <c r="A6433" s="7"/>
      <c r="B6433" s="7"/>
      <c r="C6433" s="7"/>
      <c r="D6433" s="7"/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7"/>
      <c r="R6433" s="7"/>
      <c r="S6433" s="7"/>
      <c r="T6433" s="7"/>
      <c r="U6433" s="7"/>
      <c r="V6433" s="7"/>
      <c r="W6433" s="7"/>
      <c r="X6433" s="7"/>
      <c r="Y6433" s="7"/>
      <c r="Z6433" s="7"/>
    </row>
    <row r="6434" spans="1:26">
      <c r="A6434" s="7"/>
      <c r="B6434" s="7"/>
      <c r="C6434" s="7"/>
      <c r="D6434" s="7"/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7"/>
      <c r="R6434" s="7"/>
      <c r="S6434" s="7"/>
      <c r="T6434" s="7"/>
      <c r="U6434" s="7"/>
      <c r="V6434" s="7"/>
      <c r="W6434" s="7"/>
      <c r="X6434" s="7"/>
      <c r="Y6434" s="7"/>
      <c r="Z6434" s="7"/>
    </row>
    <row r="6435" spans="1:26">
      <c r="A6435" s="7"/>
      <c r="B6435" s="7"/>
      <c r="C6435" s="7"/>
      <c r="D6435" s="7"/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7"/>
      <c r="P6435" s="7"/>
      <c r="Q6435" s="7"/>
      <c r="R6435" s="7"/>
      <c r="S6435" s="7"/>
      <c r="T6435" s="7"/>
      <c r="U6435" s="7"/>
      <c r="V6435" s="7"/>
      <c r="W6435" s="7"/>
      <c r="X6435" s="7"/>
      <c r="Y6435" s="7"/>
      <c r="Z6435" s="7"/>
    </row>
    <row r="6436" spans="1:26">
      <c r="A6436" s="7"/>
      <c r="B6436" s="7"/>
      <c r="C6436" s="7"/>
      <c r="D6436" s="7"/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7"/>
      <c r="R6436" s="7"/>
      <c r="S6436" s="7"/>
      <c r="T6436" s="7"/>
      <c r="U6436" s="7"/>
      <c r="V6436" s="7"/>
      <c r="W6436" s="7"/>
      <c r="X6436" s="7"/>
      <c r="Y6436" s="7"/>
      <c r="Z6436" s="7"/>
    </row>
    <row r="6437" spans="1:26">
      <c r="A6437" s="7"/>
      <c r="B6437" s="7"/>
      <c r="C6437" s="7"/>
      <c r="D6437" s="7"/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7"/>
      <c r="P6437" s="7"/>
      <c r="Q6437" s="7"/>
      <c r="R6437" s="7"/>
      <c r="S6437" s="7"/>
      <c r="T6437" s="7"/>
      <c r="U6437" s="7"/>
      <c r="V6437" s="7"/>
      <c r="W6437" s="7"/>
      <c r="X6437" s="7"/>
      <c r="Y6437" s="7"/>
      <c r="Z6437" s="7"/>
    </row>
    <row r="6438" spans="1:26">
      <c r="A6438" s="7"/>
      <c r="B6438" s="7"/>
      <c r="C6438" s="7"/>
      <c r="D6438" s="7"/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7"/>
      <c r="P6438" s="7"/>
      <c r="Q6438" s="7"/>
      <c r="R6438" s="7"/>
      <c r="S6438" s="7"/>
      <c r="T6438" s="7"/>
      <c r="U6438" s="7"/>
      <c r="V6438" s="7"/>
      <c r="W6438" s="7"/>
      <c r="X6438" s="7"/>
      <c r="Y6438" s="7"/>
      <c r="Z6438" s="7"/>
    </row>
    <row r="6439" spans="1:26">
      <c r="A6439" s="7"/>
      <c r="B6439" s="7"/>
      <c r="C6439" s="7"/>
      <c r="D6439" s="7"/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7"/>
      <c r="P6439" s="7"/>
      <c r="Q6439" s="7"/>
      <c r="R6439" s="7"/>
      <c r="S6439" s="7"/>
      <c r="T6439" s="7"/>
      <c r="U6439" s="7"/>
      <c r="V6439" s="7"/>
      <c r="W6439" s="7"/>
      <c r="X6439" s="7"/>
      <c r="Y6439" s="7"/>
      <c r="Z6439" s="7"/>
    </row>
    <row r="6440" spans="1:26">
      <c r="A6440" s="7"/>
      <c r="B6440" s="7"/>
      <c r="C6440" s="7"/>
      <c r="D6440" s="7"/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7"/>
      <c r="P6440" s="7"/>
      <c r="Q6440" s="7"/>
      <c r="R6440" s="7"/>
      <c r="S6440" s="7"/>
      <c r="T6440" s="7"/>
      <c r="U6440" s="7"/>
      <c r="V6440" s="7"/>
      <c r="W6440" s="7"/>
      <c r="X6440" s="7"/>
      <c r="Y6440" s="7"/>
      <c r="Z6440" s="7"/>
    </row>
    <row r="6441" spans="1:26">
      <c r="A6441" s="7"/>
      <c r="B6441" s="7"/>
      <c r="C6441" s="7"/>
      <c r="D6441" s="7"/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7"/>
      <c r="R6441" s="7"/>
      <c r="S6441" s="7"/>
      <c r="T6441" s="7"/>
      <c r="U6441" s="7"/>
      <c r="V6441" s="7"/>
      <c r="W6441" s="7"/>
      <c r="X6441" s="7"/>
      <c r="Y6441" s="7"/>
      <c r="Z6441" s="7"/>
    </row>
    <row r="6442" spans="1:26">
      <c r="A6442" s="7"/>
      <c r="B6442" s="7"/>
      <c r="C6442" s="7"/>
      <c r="D6442" s="7"/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7"/>
      <c r="R6442" s="7"/>
      <c r="S6442" s="7"/>
      <c r="T6442" s="7"/>
      <c r="U6442" s="7"/>
      <c r="V6442" s="7"/>
      <c r="W6442" s="7"/>
      <c r="X6442" s="7"/>
      <c r="Y6442" s="7"/>
      <c r="Z6442" s="7"/>
    </row>
    <row r="6443" spans="1:26">
      <c r="A6443" s="7"/>
      <c r="B6443" s="7"/>
      <c r="C6443" s="7"/>
      <c r="D6443" s="7"/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7"/>
      <c r="P6443" s="7"/>
      <c r="Q6443" s="7"/>
      <c r="R6443" s="7"/>
      <c r="S6443" s="7"/>
      <c r="T6443" s="7"/>
      <c r="U6443" s="7"/>
      <c r="V6443" s="7"/>
      <c r="W6443" s="7"/>
      <c r="X6443" s="7"/>
      <c r="Y6443" s="7"/>
      <c r="Z6443" s="7"/>
    </row>
    <row r="6444" spans="1:26">
      <c r="A6444" s="7"/>
      <c r="B6444" s="7"/>
      <c r="C6444" s="7"/>
      <c r="D6444" s="7"/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7"/>
      <c r="R6444" s="7"/>
      <c r="S6444" s="7"/>
      <c r="T6444" s="7"/>
      <c r="U6444" s="7"/>
      <c r="V6444" s="7"/>
      <c r="W6444" s="7"/>
      <c r="X6444" s="7"/>
      <c r="Y6444" s="7"/>
      <c r="Z6444" s="7"/>
    </row>
    <row r="6445" spans="1:26">
      <c r="A6445" s="7"/>
      <c r="B6445" s="7"/>
      <c r="C6445" s="7"/>
      <c r="D6445" s="7"/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7"/>
      <c r="R6445" s="7"/>
      <c r="S6445" s="7"/>
      <c r="T6445" s="7"/>
      <c r="U6445" s="7"/>
      <c r="V6445" s="7"/>
      <c r="W6445" s="7"/>
      <c r="X6445" s="7"/>
      <c r="Y6445" s="7"/>
      <c r="Z6445" s="7"/>
    </row>
    <row r="6446" spans="1:26">
      <c r="A6446" s="7"/>
      <c r="B6446" s="7"/>
      <c r="C6446" s="7"/>
      <c r="D6446" s="7"/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7"/>
      <c r="P6446" s="7"/>
      <c r="Q6446" s="7"/>
      <c r="R6446" s="7"/>
      <c r="S6446" s="7"/>
      <c r="T6446" s="7"/>
      <c r="U6446" s="7"/>
      <c r="V6446" s="7"/>
      <c r="W6446" s="7"/>
      <c r="X6446" s="7"/>
      <c r="Y6446" s="7"/>
      <c r="Z6446" s="7"/>
    </row>
    <row r="6447" spans="1:26">
      <c r="A6447" s="7"/>
      <c r="B6447" s="7"/>
      <c r="C6447" s="7"/>
      <c r="D6447" s="7"/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7"/>
      <c r="P6447" s="7"/>
      <c r="Q6447" s="7"/>
      <c r="R6447" s="7"/>
      <c r="S6447" s="7"/>
      <c r="T6447" s="7"/>
      <c r="U6447" s="7"/>
      <c r="V6447" s="7"/>
      <c r="W6447" s="7"/>
      <c r="X6447" s="7"/>
      <c r="Y6447" s="7"/>
      <c r="Z6447" s="7"/>
    </row>
    <row r="6448" spans="1:26">
      <c r="A6448" s="7"/>
      <c r="B6448" s="7"/>
      <c r="C6448" s="7"/>
      <c r="D6448" s="7"/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7"/>
      <c r="R6448" s="7"/>
      <c r="S6448" s="7"/>
      <c r="T6448" s="7"/>
      <c r="U6448" s="7"/>
      <c r="V6448" s="7"/>
      <c r="W6448" s="7"/>
      <c r="X6448" s="7"/>
      <c r="Y6448" s="7"/>
      <c r="Z6448" s="7"/>
    </row>
    <row r="6449" spans="1:26">
      <c r="A6449" s="7"/>
      <c r="B6449" s="7"/>
      <c r="C6449" s="7"/>
      <c r="D6449" s="7"/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7"/>
      <c r="R6449" s="7"/>
      <c r="S6449" s="7"/>
      <c r="T6449" s="7"/>
      <c r="U6449" s="7"/>
      <c r="V6449" s="7"/>
      <c r="W6449" s="7"/>
      <c r="X6449" s="7"/>
      <c r="Y6449" s="7"/>
      <c r="Z6449" s="7"/>
    </row>
    <row r="6450" spans="1:26">
      <c r="A6450" s="7"/>
      <c r="B6450" s="7"/>
      <c r="C6450" s="7"/>
      <c r="D6450" s="7"/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7"/>
      <c r="P6450" s="7"/>
      <c r="Q6450" s="7"/>
      <c r="R6450" s="7"/>
      <c r="S6450" s="7"/>
      <c r="T6450" s="7"/>
      <c r="U6450" s="7"/>
      <c r="V6450" s="7"/>
      <c r="W6450" s="7"/>
      <c r="X6450" s="7"/>
      <c r="Y6450" s="7"/>
      <c r="Z6450" s="7"/>
    </row>
    <row r="6451" spans="1:26">
      <c r="A6451" s="7"/>
      <c r="B6451" s="7"/>
      <c r="C6451" s="7"/>
      <c r="D6451" s="7"/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7"/>
      <c r="R6451" s="7"/>
      <c r="S6451" s="7"/>
      <c r="T6451" s="7"/>
      <c r="U6451" s="7"/>
      <c r="V6451" s="7"/>
      <c r="W6451" s="7"/>
      <c r="X6451" s="7"/>
      <c r="Y6451" s="7"/>
      <c r="Z6451" s="7"/>
    </row>
    <row r="6452" spans="1:26">
      <c r="A6452" s="7"/>
      <c r="B6452" s="7"/>
      <c r="C6452" s="7"/>
      <c r="D6452" s="7"/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7"/>
      <c r="R6452" s="7"/>
      <c r="S6452" s="7"/>
      <c r="T6452" s="7"/>
      <c r="U6452" s="7"/>
      <c r="V6452" s="7"/>
      <c r="W6452" s="7"/>
      <c r="X6452" s="7"/>
      <c r="Y6452" s="7"/>
      <c r="Z6452" s="7"/>
    </row>
    <row r="6453" spans="1:26">
      <c r="A6453" s="7"/>
      <c r="B6453" s="7"/>
      <c r="C6453" s="7"/>
      <c r="D6453" s="7"/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7"/>
      <c r="P6453" s="7"/>
      <c r="Q6453" s="7"/>
      <c r="R6453" s="7"/>
      <c r="S6453" s="7"/>
      <c r="T6453" s="7"/>
      <c r="U6453" s="7"/>
      <c r="V6453" s="7"/>
      <c r="W6453" s="7"/>
      <c r="X6453" s="7"/>
      <c r="Y6453" s="7"/>
      <c r="Z6453" s="7"/>
    </row>
    <row r="6454" spans="1:26">
      <c r="A6454" s="7"/>
      <c r="B6454" s="7"/>
      <c r="C6454" s="7"/>
      <c r="D6454" s="7"/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7"/>
      <c r="P6454" s="7"/>
      <c r="Q6454" s="7"/>
      <c r="R6454" s="7"/>
      <c r="S6454" s="7"/>
      <c r="T6454" s="7"/>
      <c r="U6454" s="7"/>
      <c r="V6454" s="7"/>
      <c r="W6454" s="7"/>
      <c r="X6454" s="7"/>
      <c r="Y6454" s="7"/>
      <c r="Z6454" s="7"/>
    </row>
    <row r="6455" spans="1:26">
      <c r="A6455" s="7"/>
      <c r="B6455" s="7"/>
      <c r="C6455" s="7"/>
      <c r="D6455" s="7"/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7"/>
      <c r="R6455" s="7"/>
      <c r="S6455" s="7"/>
      <c r="T6455" s="7"/>
      <c r="U6455" s="7"/>
      <c r="V6455" s="7"/>
      <c r="W6455" s="7"/>
      <c r="X6455" s="7"/>
      <c r="Y6455" s="7"/>
      <c r="Z6455" s="7"/>
    </row>
    <row r="6456" spans="1:26">
      <c r="A6456" s="7"/>
      <c r="B6456" s="7"/>
      <c r="C6456" s="7"/>
      <c r="D6456" s="7"/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7"/>
      <c r="R6456" s="7"/>
      <c r="S6456" s="7"/>
      <c r="T6456" s="7"/>
      <c r="U6456" s="7"/>
      <c r="V6456" s="7"/>
      <c r="W6456" s="7"/>
      <c r="X6456" s="7"/>
      <c r="Y6456" s="7"/>
      <c r="Z6456" s="7"/>
    </row>
    <row r="6457" spans="1:26">
      <c r="A6457" s="7"/>
      <c r="B6457" s="7"/>
      <c r="C6457" s="7"/>
      <c r="D6457" s="7"/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7"/>
      <c r="P6457" s="7"/>
      <c r="Q6457" s="7"/>
      <c r="R6457" s="7"/>
      <c r="S6457" s="7"/>
      <c r="T6457" s="7"/>
      <c r="U6457" s="7"/>
      <c r="V6457" s="7"/>
      <c r="W6457" s="7"/>
      <c r="X6457" s="7"/>
      <c r="Y6457" s="7"/>
      <c r="Z6457" s="7"/>
    </row>
    <row r="6458" spans="1:26">
      <c r="A6458" s="7"/>
      <c r="B6458" s="7"/>
      <c r="C6458" s="7"/>
      <c r="D6458" s="7"/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7"/>
      <c r="P6458" s="7"/>
      <c r="Q6458" s="7"/>
      <c r="R6458" s="7"/>
      <c r="S6458" s="7"/>
      <c r="T6458" s="7"/>
      <c r="U6458" s="7"/>
      <c r="V6458" s="7"/>
      <c r="W6458" s="7"/>
      <c r="X6458" s="7"/>
      <c r="Y6458" s="7"/>
      <c r="Z6458" s="7"/>
    </row>
    <row r="6459" spans="1:26">
      <c r="A6459" s="7"/>
      <c r="B6459" s="7"/>
      <c r="C6459" s="7"/>
      <c r="D6459" s="7"/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/>
      <c r="Q6459" s="7"/>
      <c r="R6459" s="7"/>
      <c r="S6459" s="7"/>
      <c r="T6459" s="7"/>
      <c r="U6459" s="7"/>
      <c r="V6459" s="7"/>
      <c r="W6459" s="7"/>
      <c r="X6459" s="7"/>
      <c r="Y6459" s="7"/>
      <c r="Z6459" s="7"/>
    </row>
    <row r="6460" spans="1:26">
      <c r="A6460" s="7"/>
      <c r="B6460" s="7"/>
      <c r="C6460" s="7"/>
      <c r="D6460" s="7"/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/>
      <c r="Q6460" s="7"/>
      <c r="R6460" s="7"/>
      <c r="S6460" s="7"/>
      <c r="T6460" s="7"/>
      <c r="U6460" s="7"/>
      <c r="V6460" s="7"/>
      <c r="W6460" s="7"/>
      <c r="X6460" s="7"/>
      <c r="Y6460" s="7"/>
      <c r="Z6460" s="7"/>
    </row>
    <row r="6461" spans="1:26">
      <c r="A6461" s="7"/>
      <c r="B6461" s="7"/>
      <c r="C6461" s="7"/>
      <c r="D6461" s="7"/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7"/>
      <c r="R6461" s="7"/>
      <c r="S6461" s="7"/>
      <c r="T6461" s="7"/>
      <c r="U6461" s="7"/>
      <c r="V6461" s="7"/>
      <c r="W6461" s="7"/>
      <c r="X6461" s="7"/>
      <c r="Y6461" s="7"/>
      <c r="Z6461" s="7"/>
    </row>
    <row r="6462" spans="1:26">
      <c r="A6462" s="7"/>
      <c r="B6462" s="7"/>
      <c r="C6462" s="7"/>
      <c r="D6462" s="7"/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7"/>
      <c r="P6462" s="7"/>
      <c r="Q6462" s="7"/>
      <c r="R6462" s="7"/>
      <c r="S6462" s="7"/>
      <c r="T6462" s="7"/>
      <c r="U6462" s="7"/>
      <c r="V6462" s="7"/>
      <c r="W6462" s="7"/>
      <c r="X6462" s="7"/>
      <c r="Y6462" s="7"/>
      <c r="Z6462" s="7"/>
    </row>
    <row r="6463" spans="1:26">
      <c r="A6463" s="7"/>
      <c r="B6463" s="7"/>
      <c r="C6463" s="7"/>
      <c r="D6463" s="7"/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7"/>
      <c r="P6463" s="7"/>
      <c r="Q6463" s="7"/>
      <c r="R6463" s="7"/>
      <c r="S6463" s="7"/>
      <c r="T6463" s="7"/>
      <c r="U6463" s="7"/>
      <c r="V6463" s="7"/>
      <c r="W6463" s="7"/>
      <c r="X6463" s="7"/>
      <c r="Y6463" s="7"/>
      <c r="Z6463" s="7"/>
    </row>
    <row r="6464" spans="1:26">
      <c r="A6464" s="7"/>
      <c r="B6464" s="7"/>
      <c r="C6464" s="7"/>
      <c r="D6464" s="7"/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7"/>
      <c r="P6464" s="7"/>
      <c r="Q6464" s="7"/>
      <c r="R6464" s="7"/>
      <c r="S6464" s="7"/>
      <c r="T6464" s="7"/>
      <c r="U6464" s="7"/>
      <c r="V6464" s="7"/>
      <c r="W6464" s="7"/>
      <c r="X6464" s="7"/>
      <c r="Y6464" s="7"/>
      <c r="Z6464" s="7"/>
    </row>
    <row r="6465" spans="1:26">
      <c r="A6465" s="7"/>
      <c r="B6465" s="7"/>
      <c r="C6465" s="7"/>
      <c r="D6465" s="7"/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7"/>
      <c r="R6465" s="7"/>
      <c r="S6465" s="7"/>
      <c r="T6465" s="7"/>
      <c r="U6465" s="7"/>
      <c r="V6465" s="7"/>
      <c r="W6465" s="7"/>
      <c r="X6465" s="7"/>
      <c r="Y6465" s="7"/>
      <c r="Z6465" s="7"/>
    </row>
    <row r="6466" spans="1:26">
      <c r="A6466" s="7"/>
      <c r="B6466" s="7"/>
      <c r="C6466" s="7"/>
      <c r="D6466" s="7"/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7"/>
      <c r="R6466" s="7"/>
      <c r="S6466" s="7"/>
      <c r="T6466" s="7"/>
      <c r="U6466" s="7"/>
      <c r="V6466" s="7"/>
      <c r="W6466" s="7"/>
      <c r="X6466" s="7"/>
      <c r="Y6466" s="7"/>
      <c r="Z6466" s="7"/>
    </row>
    <row r="6467" spans="1:26">
      <c r="A6467" s="7"/>
      <c r="B6467" s="7"/>
      <c r="C6467" s="7"/>
      <c r="D6467" s="7"/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7"/>
      <c r="P6467" s="7"/>
      <c r="Q6467" s="7"/>
      <c r="R6467" s="7"/>
      <c r="S6467" s="7"/>
      <c r="T6467" s="7"/>
      <c r="U6467" s="7"/>
      <c r="V6467" s="7"/>
      <c r="W6467" s="7"/>
      <c r="X6467" s="7"/>
      <c r="Y6467" s="7"/>
      <c r="Z6467" s="7"/>
    </row>
    <row r="6468" spans="1:26">
      <c r="A6468" s="7"/>
      <c r="B6468" s="7"/>
      <c r="C6468" s="7"/>
      <c r="D6468" s="7"/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/>
      <c r="Q6468" s="7"/>
      <c r="R6468" s="7"/>
      <c r="S6468" s="7"/>
      <c r="T6468" s="7"/>
      <c r="U6468" s="7"/>
      <c r="V6468" s="7"/>
      <c r="W6468" s="7"/>
      <c r="X6468" s="7"/>
      <c r="Y6468" s="7"/>
      <c r="Z6468" s="7"/>
    </row>
    <row r="6469" spans="1:26">
      <c r="A6469" s="7"/>
      <c r="B6469" s="7"/>
      <c r="C6469" s="7"/>
      <c r="D6469" s="7"/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7"/>
      <c r="R6469" s="7"/>
      <c r="S6469" s="7"/>
      <c r="T6469" s="7"/>
      <c r="U6469" s="7"/>
      <c r="V6469" s="7"/>
      <c r="W6469" s="7"/>
      <c r="X6469" s="7"/>
      <c r="Y6469" s="7"/>
      <c r="Z6469" s="7"/>
    </row>
    <row r="6470" spans="1:26">
      <c r="A6470" s="7"/>
      <c r="B6470" s="7"/>
      <c r="C6470" s="7"/>
      <c r="D6470" s="7"/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7"/>
      <c r="P6470" s="7"/>
      <c r="Q6470" s="7"/>
      <c r="R6470" s="7"/>
      <c r="S6470" s="7"/>
      <c r="T6470" s="7"/>
      <c r="U6470" s="7"/>
      <c r="V6470" s="7"/>
      <c r="W6470" s="7"/>
      <c r="X6470" s="7"/>
      <c r="Y6470" s="7"/>
      <c r="Z6470" s="7"/>
    </row>
    <row r="6471" spans="1:26">
      <c r="A6471" s="7"/>
      <c r="B6471" s="7"/>
      <c r="C6471" s="7"/>
      <c r="D6471" s="7"/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7"/>
      <c r="R6471" s="7"/>
      <c r="S6471" s="7"/>
      <c r="T6471" s="7"/>
      <c r="U6471" s="7"/>
      <c r="V6471" s="7"/>
      <c r="W6471" s="7"/>
      <c r="X6471" s="7"/>
      <c r="Y6471" s="7"/>
      <c r="Z6471" s="7"/>
    </row>
    <row r="6472" spans="1:26">
      <c r="A6472" s="7"/>
      <c r="B6472" s="7"/>
      <c r="C6472" s="7"/>
      <c r="D6472" s="7"/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7"/>
      <c r="P6472" s="7"/>
      <c r="Q6472" s="7"/>
      <c r="R6472" s="7"/>
      <c r="S6472" s="7"/>
      <c r="T6472" s="7"/>
      <c r="U6472" s="7"/>
      <c r="V6472" s="7"/>
      <c r="W6472" s="7"/>
      <c r="X6472" s="7"/>
      <c r="Y6472" s="7"/>
      <c r="Z6472" s="7"/>
    </row>
    <row r="6473" spans="1:26">
      <c r="A6473" s="7"/>
      <c r="B6473" s="7"/>
      <c r="C6473" s="7"/>
      <c r="D6473" s="7"/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7"/>
      <c r="P6473" s="7"/>
      <c r="Q6473" s="7"/>
      <c r="R6473" s="7"/>
      <c r="S6473" s="7"/>
      <c r="T6473" s="7"/>
      <c r="U6473" s="7"/>
      <c r="V6473" s="7"/>
      <c r="W6473" s="7"/>
      <c r="X6473" s="7"/>
      <c r="Y6473" s="7"/>
      <c r="Z6473" s="7"/>
    </row>
    <row r="6474" spans="1:26">
      <c r="A6474" s="7"/>
      <c r="B6474" s="7"/>
      <c r="C6474" s="7"/>
      <c r="D6474" s="7"/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7"/>
      <c r="P6474" s="7"/>
      <c r="Q6474" s="7"/>
      <c r="R6474" s="7"/>
      <c r="S6474" s="7"/>
      <c r="T6474" s="7"/>
      <c r="U6474" s="7"/>
      <c r="V6474" s="7"/>
      <c r="W6474" s="7"/>
      <c r="X6474" s="7"/>
      <c r="Y6474" s="7"/>
      <c r="Z6474" s="7"/>
    </row>
    <row r="6475" spans="1:26">
      <c r="A6475" s="7"/>
      <c r="B6475" s="7"/>
      <c r="C6475" s="7"/>
      <c r="D6475" s="7"/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7"/>
      <c r="R6475" s="7"/>
      <c r="S6475" s="7"/>
      <c r="T6475" s="7"/>
      <c r="U6475" s="7"/>
      <c r="V6475" s="7"/>
      <c r="W6475" s="7"/>
      <c r="X6475" s="7"/>
      <c r="Y6475" s="7"/>
      <c r="Z6475" s="7"/>
    </row>
    <row r="6476" spans="1:26">
      <c r="A6476" s="7"/>
      <c r="B6476" s="7"/>
      <c r="C6476" s="7"/>
      <c r="D6476" s="7"/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7"/>
      <c r="P6476" s="7"/>
      <c r="Q6476" s="7"/>
      <c r="R6476" s="7"/>
      <c r="S6476" s="7"/>
      <c r="T6476" s="7"/>
      <c r="U6476" s="7"/>
      <c r="V6476" s="7"/>
      <c r="W6476" s="7"/>
      <c r="X6476" s="7"/>
      <c r="Y6476" s="7"/>
      <c r="Z6476" s="7"/>
    </row>
    <row r="6477" spans="1:26">
      <c r="A6477" s="7"/>
      <c r="B6477" s="7"/>
      <c r="C6477" s="7"/>
      <c r="D6477" s="7"/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/>
      <c r="Q6477" s="7"/>
      <c r="R6477" s="7"/>
      <c r="S6477" s="7"/>
      <c r="T6477" s="7"/>
      <c r="U6477" s="7"/>
      <c r="V6477" s="7"/>
      <c r="W6477" s="7"/>
      <c r="X6477" s="7"/>
      <c r="Y6477" s="7"/>
      <c r="Z6477" s="7"/>
    </row>
    <row r="6478" spans="1:26">
      <c r="A6478" s="7"/>
      <c r="B6478" s="7"/>
      <c r="C6478" s="7"/>
      <c r="D6478" s="7"/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/>
      <c r="Q6478" s="7"/>
      <c r="R6478" s="7"/>
      <c r="S6478" s="7"/>
      <c r="T6478" s="7"/>
      <c r="U6478" s="7"/>
      <c r="V6478" s="7"/>
      <c r="W6478" s="7"/>
      <c r="X6478" s="7"/>
      <c r="Y6478" s="7"/>
      <c r="Z6478" s="7"/>
    </row>
    <row r="6479" spans="1:26">
      <c r="A6479" s="7"/>
      <c r="B6479" s="7"/>
      <c r="C6479" s="7"/>
      <c r="D6479" s="7"/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/>
      <c r="Q6479" s="7"/>
      <c r="R6479" s="7"/>
      <c r="S6479" s="7"/>
      <c r="T6479" s="7"/>
      <c r="U6479" s="7"/>
      <c r="V6479" s="7"/>
      <c r="W6479" s="7"/>
      <c r="X6479" s="7"/>
      <c r="Y6479" s="7"/>
      <c r="Z6479" s="7"/>
    </row>
    <row r="6480" spans="1:26">
      <c r="A6480" s="7"/>
      <c r="B6480" s="7"/>
      <c r="C6480" s="7"/>
      <c r="D6480" s="7"/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7"/>
      <c r="R6480" s="7"/>
      <c r="S6480" s="7"/>
      <c r="T6480" s="7"/>
      <c r="U6480" s="7"/>
      <c r="V6480" s="7"/>
      <c r="W6480" s="7"/>
      <c r="X6480" s="7"/>
      <c r="Y6480" s="7"/>
      <c r="Z6480" s="7"/>
    </row>
    <row r="6481" spans="1:26">
      <c r="A6481" s="7"/>
      <c r="B6481" s="7"/>
      <c r="C6481" s="7"/>
      <c r="D6481" s="7"/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7"/>
      <c r="R6481" s="7"/>
      <c r="S6481" s="7"/>
      <c r="T6481" s="7"/>
      <c r="U6481" s="7"/>
      <c r="V6481" s="7"/>
      <c r="W6481" s="7"/>
      <c r="X6481" s="7"/>
      <c r="Y6481" s="7"/>
      <c r="Z6481" s="7"/>
    </row>
    <row r="6482" spans="1:26">
      <c r="A6482" s="7"/>
      <c r="B6482" s="7"/>
      <c r="C6482" s="7"/>
      <c r="D6482" s="7"/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7"/>
      <c r="R6482" s="7"/>
      <c r="S6482" s="7"/>
      <c r="T6482" s="7"/>
      <c r="U6482" s="7"/>
      <c r="V6482" s="7"/>
      <c r="W6482" s="7"/>
      <c r="X6482" s="7"/>
      <c r="Y6482" s="7"/>
      <c r="Z6482" s="7"/>
    </row>
    <row r="6483" spans="1:26">
      <c r="A6483" s="7"/>
      <c r="B6483" s="7"/>
      <c r="C6483" s="7"/>
      <c r="D6483" s="7"/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7"/>
      <c r="R6483" s="7"/>
      <c r="S6483" s="7"/>
      <c r="T6483" s="7"/>
      <c r="U6483" s="7"/>
      <c r="V6483" s="7"/>
      <c r="W6483" s="7"/>
      <c r="X6483" s="7"/>
      <c r="Y6483" s="7"/>
      <c r="Z6483" s="7"/>
    </row>
    <row r="6484" spans="1:26">
      <c r="A6484" s="7"/>
      <c r="B6484" s="7"/>
      <c r="C6484" s="7"/>
      <c r="D6484" s="7"/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7"/>
      <c r="R6484" s="7"/>
      <c r="S6484" s="7"/>
      <c r="T6484" s="7"/>
      <c r="U6484" s="7"/>
      <c r="V6484" s="7"/>
      <c r="W6484" s="7"/>
      <c r="X6484" s="7"/>
      <c r="Y6484" s="7"/>
      <c r="Z6484" s="7"/>
    </row>
    <row r="6485" spans="1:26">
      <c r="A6485" s="7"/>
      <c r="B6485" s="7"/>
      <c r="C6485" s="7"/>
      <c r="D6485" s="7"/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7"/>
      <c r="R6485" s="7"/>
      <c r="S6485" s="7"/>
      <c r="T6485" s="7"/>
      <c r="U6485" s="7"/>
      <c r="V6485" s="7"/>
      <c r="W6485" s="7"/>
      <c r="X6485" s="7"/>
      <c r="Y6485" s="7"/>
      <c r="Z6485" s="7"/>
    </row>
    <row r="6486" spans="1:26">
      <c r="A6486" s="7"/>
      <c r="B6486" s="7"/>
      <c r="C6486" s="7"/>
      <c r="D6486" s="7"/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7"/>
      <c r="R6486" s="7"/>
      <c r="S6486" s="7"/>
      <c r="T6486" s="7"/>
      <c r="U6486" s="7"/>
      <c r="V6486" s="7"/>
      <c r="W6486" s="7"/>
      <c r="X6486" s="7"/>
      <c r="Y6486" s="7"/>
      <c r="Z6486" s="7"/>
    </row>
    <row r="6487" spans="1:26">
      <c r="A6487" s="7"/>
      <c r="B6487" s="7"/>
      <c r="C6487" s="7"/>
      <c r="D6487" s="7"/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7"/>
      <c r="R6487" s="7"/>
      <c r="S6487" s="7"/>
      <c r="T6487" s="7"/>
      <c r="U6487" s="7"/>
      <c r="V6487" s="7"/>
      <c r="W6487" s="7"/>
      <c r="X6487" s="7"/>
      <c r="Y6487" s="7"/>
      <c r="Z6487" s="7"/>
    </row>
    <row r="6488" spans="1:26">
      <c r="A6488" s="7"/>
      <c r="B6488" s="7"/>
      <c r="C6488" s="7"/>
      <c r="D6488" s="7"/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7"/>
      <c r="R6488" s="7"/>
      <c r="S6488" s="7"/>
      <c r="T6488" s="7"/>
      <c r="U6488" s="7"/>
      <c r="V6488" s="7"/>
      <c r="W6488" s="7"/>
      <c r="X6488" s="7"/>
      <c r="Y6488" s="7"/>
      <c r="Z6488" s="7"/>
    </row>
    <row r="6489" spans="1:26">
      <c r="A6489" s="7"/>
      <c r="B6489" s="7"/>
      <c r="C6489" s="7"/>
      <c r="D6489" s="7"/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7"/>
      <c r="R6489" s="7"/>
      <c r="S6489" s="7"/>
      <c r="T6489" s="7"/>
      <c r="U6489" s="7"/>
      <c r="V6489" s="7"/>
      <c r="W6489" s="7"/>
      <c r="X6489" s="7"/>
      <c r="Y6489" s="7"/>
      <c r="Z6489" s="7"/>
    </row>
    <row r="6490" spans="1:26">
      <c r="A6490" s="7"/>
      <c r="B6490" s="7"/>
      <c r="C6490" s="7"/>
      <c r="D6490" s="7"/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7"/>
      <c r="P6490" s="7"/>
      <c r="Q6490" s="7"/>
      <c r="R6490" s="7"/>
      <c r="S6490" s="7"/>
      <c r="T6490" s="7"/>
      <c r="U6490" s="7"/>
      <c r="V6490" s="7"/>
      <c r="W6490" s="7"/>
      <c r="X6490" s="7"/>
      <c r="Y6490" s="7"/>
      <c r="Z6490" s="7"/>
    </row>
    <row r="6491" spans="1:26">
      <c r="A6491" s="7"/>
      <c r="B6491" s="7"/>
      <c r="C6491" s="7"/>
      <c r="D6491" s="7"/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7"/>
      <c r="R6491" s="7"/>
      <c r="S6491" s="7"/>
      <c r="T6491" s="7"/>
      <c r="U6491" s="7"/>
      <c r="V6491" s="7"/>
      <c r="W6491" s="7"/>
      <c r="X6491" s="7"/>
      <c r="Y6491" s="7"/>
      <c r="Z6491" s="7"/>
    </row>
    <row r="6492" spans="1:26">
      <c r="A6492" s="7"/>
      <c r="B6492" s="7"/>
      <c r="C6492" s="7"/>
      <c r="D6492" s="7"/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7"/>
      <c r="P6492" s="7"/>
      <c r="Q6492" s="7"/>
      <c r="R6492" s="7"/>
      <c r="S6492" s="7"/>
      <c r="T6492" s="7"/>
      <c r="U6492" s="7"/>
      <c r="V6492" s="7"/>
      <c r="W6492" s="7"/>
      <c r="X6492" s="7"/>
      <c r="Y6492" s="7"/>
      <c r="Z6492" s="7"/>
    </row>
    <row r="6493" spans="1:26">
      <c r="A6493" s="7"/>
      <c r="B6493" s="7"/>
      <c r="C6493" s="7"/>
      <c r="D6493" s="7"/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7"/>
      <c r="P6493" s="7"/>
      <c r="Q6493" s="7"/>
      <c r="R6493" s="7"/>
      <c r="S6493" s="7"/>
      <c r="T6493" s="7"/>
      <c r="U6493" s="7"/>
      <c r="V6493" s="7"/>
      <c r="W6493" s="7"/>
      <c r="X6493" s="7"/>
      <c r="Y6493" s="7"/>
      <c r="Z6493" s="7"/>
    </row>
    <row r="6494" spans="1:26">
      <c r="A6494" s="7"/>
      <c r="B6494" s="7"/>
      <c r="C6494" s="7"/>
      <c r="D6494" s="7"/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7"/>
      <c r="R6494" s="7"/>
      <c r="S6494" s="7"/>
      <c r="T6494" s="7"/>
      <c r="U6494" s="7"/>
      <c r="V6494" s="7"/>
      <c r="W6494" s="7"/>
      <c r="X6494" s="7"/>
      <c r="Y6494" s="7"/>
      <c r="Z6494" s="7"/>
    </row>
    <row r="6495" spans="1:26">
      <c r="A6495" s="7"/>
      <c r="B6495" s="7"/>
      <c r="C6495" s="7"/>
      <c r="D6495" s="7"/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7"/>
      <c r="P6495" s="7"/>
      <c r="Q6495" s="7"/>
      <c r="R6495" s="7"/>
      <c r="S6495" s="7"/>
      <c r="T6495" s="7"/>
      <c r="U6495" s="7"/>
      <c r="V6495" s="7"/>
      <c r="W6495" s="7"/>
      <c r="X6495" s="7"/>
      <c r="Y6495" s="7"/>
      <c r="Z6495" s="7"/>
    </row>
    <row r="6496" spans="1:26">
      <c r="A6496" s="7"/>
      <c r="B6496" s="7"/>
      <c r="C6496" s="7"/>
      <c r="D6496" s="7"/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7"/>
      <c r="R6496" s="7"/>
      <c r="S6496" s="7"/>
      <c r="T6496" s="7"/>
      <c r="U6496" s="7"/>
      <c r="V6496" s="7"/>
      <c r="W6496" s="7"/>
      <c r="X6496" s="7"/>
      <c r="Y6496" s="7"/>
      <c r="Z6496" s="7"/>
    </row>
    <row r="6497" spans="1:26">
      <c r="A6497" s="7"/>
      <c r="B6497" s="7"/>
      <c r="C6497" s="7"/>
      <c r="D6497" s="7"/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7"/>
      <c r="R6497" s="7"/>
      <c r="S6497" s="7"/>
      <c r="T6497" s="7"/>
      <c r="U6497" s="7"/>
      <c r="V6497" s="7"/>
      <c r="W6497" s="7"/>
      <c r="X6497" s="7"/>
      <c r="Y6497" s="7"/>
      <c r="Z6497" s="7"/>
    </row>
    <row r="6498" spans="1:26">
      <c r="A6498" s="7"/>
      <c r="B6498" s="7"/>
      <c r="C6498" s="7"/>
      <c r="D6498" s="7"/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7"/>
      <c r="R6498" s="7"/>
      <c r="S6498" s="7"/>
      <c r="T6498" s="7"/>
      <c r="U6498" s="7"/>
      <c r="V6498" s="7"/>
      <c r="W6498" s="7"/>
      <c r="X6498" s="7"/>
      <c r="Y6498" s="7"/>
      <c r="Z6498" s="7"/>
    </row>
    <row r="6499" spans="1:26">
      <c r="A6499" s="7"/>
      <c r="B6499" s="7"/>
      <c r="C6499" s="7"/>
      <c r="D6499" s="7"/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/>
      <c r="P6499" s="7"/>
      <c r="Q6499" s="7"/>
      <c r="R6499" s="7"/>
      <c r="S6499" s="7"/>
      <c r="T6499" s="7"/>
      <c r="U6499" s="7"/>
      <c r="V6499" s="7"/>
      <c r="W6499" s="7"/>
      <c r="X6499" s="7"/>
      <c r="Y6499" s="7"/>
      <c r="Z6499" s="7"/>
    </row>
    <row r="6500" spans="1:26">
      <c r="A6500" s="7"/>
      <c r="B6500" s="7"/>
      <c r="C6500" s="7"/>
      <c r="D6500" s="7"/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7"/>
      <c r="R6500" s="7"/>
      <c r="S6500" s="7"/>
      <c r="T6500" s="7"/>
      <c r="U6500" s="7"/>
      <c r="V6500" s="7"/>
      <c r="W6500" s="7"/>
      <c r="X6500" s="7"/>
      <c r="Y6500" s="7"/>
      <c r="Z6500" s="7"/>
    </row>
    <row r="6501" spans="1:26">
      <c r="A6501" s="7"/>
      <c r="B6501" s="7"/>
      <c r="C6501" s="7"/>
      <c r="D6501" s="7"/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7"/>
      <c r="P6501" s="7"/>
      <c r="Q6501" s="7"/>
      <c r="R6501" s="7"/>
      <c r="S6501" s="7"/>
      <c r="T6501" s="7"/>
      <c r="U6501" s="7"/>
      <c r="V6501" s="7"/>
      <c r="W6501" s="7"/>
      <c r="X6501" s="7"/>
      <c r="Y6501" s="7"/>
      <c r="Z6501" s="7"/>
    </row>
    <row r="6502" spans="1:26">
      <c r="A6502" s="7"/>
      <c r="B6502" s="7"/>
      <c r="C6502" s="7"/>
      <c r="D6502" s="7"/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7"/>
      <c r="R6502" s="7"/>
      <c r="S6502" s="7"/>
      <c r="T6502" s="7"/>
      <c r="U6502" s="7"/>
      <c r="V6502" s="7"/>
      <c r="W6502" s="7"/>
      <c r="X6502" s="7"/>
      <c r="Y6502" s="7"/>
      <c r="Z6502" s="7"/>
    </row>
    <row r="6503" spans="1:26">
      <c r="A6503" s="7"/>
      <c r="B6503" s="7"/>
      <c r="C6503" s="7"/>
      <c r="D6503" s="7"/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7"/>
      <c r="R6503" s="7"/>
      <c r="S6503" s="7"/>
      <c r="T6503" s="7"/>
      <c r="U6503" s="7"/>
      <c r="V6503" s="7"/>
      <c r="W6503" s="7"/>
      <c r="X6503" s="7"/>
      <c r="Y6503" s="7"/>
      <c r="Z6503" s="7"/>
    </row>
    <row r="6504" spans="1:26">
      <c r="A6504" s="7"/>
      <c r="B6504" s="7"/>
      <c r="C6504" s="7"/>
      <c r="D6504" s="7"/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7"/>
      <c r="P6504" s="7"/>
      <c r="Q6504" s="7"/>
      <c r="R6504" s="7"/>
      <c r="S6504" s="7"/>
      <c r="T6504" s="7"/>
      <c r="U6504" s="7"/>
      <c r="V6504" s="7"/>
      <c r="W6504" s="7"/>
      <c r="X6504" s="7"/>
      <c r="Y6504" s="7"/>
      <c r="Z6504" s="7"/>
    </row>
    <row r="6505" spans="1:26">
      <c r="A6505" s="7"/>
      <c r="B6505" s="7"/>
      <c r="C6505" s="7"/>
      <c r="D6505" s="7"/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7"/>
      <c r="R6505" s="7"/>
      <c r="S6505" s="7"/>
      <c r="T6505" s="7"/>
      <c r="U6505" s="7"/>
      <c r="V6505" s="7"/>
      <c r="W6505" s="7"/>
      <c r="X6505" s="7"/>
      <c r="Y6505" s="7"/>
      <c r="Z6505" s="7"/>
    </row>
    <row r="6506" spans="1:26">
      <c r="A6506" s="7"/>
      <c r="B6506" s="7"/>
      <c r="C6506" s="7"/>
      <c r="D6506" s="7"/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7"/>
      <c r="R6506" s="7"/>
      <c r="S6506" s="7"/>
      <c r="T6506" s="7"/>
      <c r="U6506" s="7"/>
      <c r="V6506" s="7"/>
      <c r="W6506" s="7"/>
      <c r="X6506" s="7"/>
      <c r="Y6506" s="7"/>
      <c r="Z6506" s="7"/>
    </row>
    <row r="6507" spans="1:26">
      <c r="A6507" s="7"/>
      <c r="B6507" s="7"/>
      <c r="C6507" s="7"/>
      <c r="D6507" s="7"/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7"/>
      <c r="P6507" s="7"/>
      <c r="Q6507" s="7"/>
      <c r="R6507" s="7"/>
      <c r="S6507" s="7"/>
      <c r="T6507" s="7"/>
      <c r="U6507" s="7"/>
      <c r="V6507" s="7"/>
      <c r="W6507" s="7"/>
      <c r="X6507" s="7"/>
      <c r="Y6507" s="7"/>
      <c r="Z6507" s="7"/>
    </row>
    <row r="6508" spans="1:26">
      <c r="A6508" s="7"/>
      <c r="B6508" s="7"/>
      <c r="C6508" s="7"/>
      <c r="D6508" s="7"/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7"/>
      <c r="P6508" s="7"/>
      <c r="Q6508" s="7"/>
      <c r="R6508" s="7"/>
      <c r="S6508" s="7"/>
      <c r="T6508" s="7"/>
      <c r="U6508" s="7"/>
      <c r="V6508" s="7"/>
      <c r="W6508" s="7"/>
      <c r="X6508" s="7"/>
      <c r="Y6508" s="7"/>
      <c r="Z6508" s="7"/>
    </row>
    <row r="6509" spans="1:26">
      <c r="A6509" s="7"/>
      <c r="B6509" s="7"/>
      <c r="C6509" s="7"/>
      <c r="D6509" s="7"/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7"/>
      <c r="P6509" s="7"/>
      <c r="Q6509" s="7"/>
      <c r="R6509" s="7"/>
      <c r="S6509" s="7"/>
      <c r="T6509" s="7"/>
      <c r="U6509" s="7"/>
      <c r="V6509" s="7"/>
      <c r="W6509" s="7"/>
      <c r="X6509" s="7"/>
      <c r="Y6509" s="7"/>
      <c r="Z6509" s="7"/>
    </row>
    <row r="6510" spans="1:26">
      <c r="A6510" s="7"/>
      <c r="B6510" s="7"/>
      <c r="C6510" s="7"/>
      <c r="D6510" s="7"/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7"/>
      <c r="P6510" s="7"/>
      <c r="Q6510" s="7"/>
      <c r="R6510" s="7"/>
      <c r="S6510" s="7"/>
      <c r="T6510" s="7"/>
      <c r="U6510" s="7"/>
      <c r="V6510" s="7"/>
      <c r="W6510" s="7"/>
      <c r="X6510" s="7"/>
      <c r="Y6510" s="7"/>
      <c r="Z6510" s="7"/>
    </row>
    <row r="6511" spans="1:26">
      <c r="A6511" s="7"/>
      <c r="B6511" s="7"/>
      <c r="C6511" s="7"/>
      <c r="D6511" s="7"/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7"/>
      <c r="R6511" s="7"/>
      <c r="S6511" s="7"/>
      <c r="T6511" s="7"/>
      <c r="U6511" s="7"/>
      <c r="V6511" s="7"/>
      <c r="W6511" s="7"/>
      <c r="X6511" s="7"/>
      <c r="Y6511" s="7"/>
      <c r="Z6511" s="7"/>
    </row>
    <row r="6512" spans="1:26">
      <c r="A6512" s="7"/>
      <c r="B6512" s="7"/>
      <c r="C6512" s="7"/>
      <c r="D6512" s="7"/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7"/>
      <c r="R6512" s="7"/>
      <c r="S6512" s="7"/>
      <c r="T6512" s="7"/>
      <c r="U6512" s="7"/>
      <c r="V6512" s="7"/>
      <c r="W6512" s="7"/>
      <c r="X6512" s="7"/>
      <c r="Y6512" s="7"/>
      <c r="Z6512" s="7"/>
    </row>
    <row r="6513" spans="1:26">
      <c r="A6513" s="7"/>
      <c r="B6513" s="7"/>
      <c r="C6513" s="7"/>
      <c r="D6513" s="7"/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7"/>
      <c r="R6513" s="7"/>
      <c r="S6513" s="7"/>
      <c r="T6513" s="7"/>
      <c r="U6513" s="7"/>
      <c r="V6513" s="7"/>
      <c r="W6513" s="7"/>
      <c r="X6513" s="7"/>
      <c r="Y6513" s="7"/>
      <c r="Z6513" s="7"/>
    </row>
    <row r="6514" spans="1:26">
      <c r="A6514" s="7"/>
      <c r="B6514" s="7"/>
      <c r="C6514" s="7"/>
      <c r="D6514" s="7"/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7"/>
      <c r="P6514" s="7"/>
      <c r="Q6514" s="7"/>
      <c r="R6514" s="7"/>
      <c r="S6514" s="7"/>
      <c r="T6514" s="7"/>
      <c r="U6514" s="7"/>
      <c r="V6514" s="7"/>
      <c r="W6514" s="7"/>
      <c r="X6514" s="7"/>
      <c r="Y6514" s="7"/>
      <c r="Z6514" s="7"/>
    </row>
    <row r="6515" spans="1:26">
      <c r="A6515" s="7"/>
      <c r="B6515" s="7"/>
      <c r="C6515" s="7"/>
      <c r="D6515" s="7"/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7"/>
      <c r="R6515" s="7"/>
      <c r="S6515" s="7"/>
      <c r="T6515" s="7"/>
      <c r="U6515" s="7"/>
      <c r="V6515" s="7"/>
      <c r="W6515" s="7"/>
      <c r="X6515" s="7"/>
      <c r="Y6515" s="7"/>
      <c r="Z6515" s="7"/>
    </row>
    <row r="6516" spans="1:26">
      <c r="A6516" s="7"/>
      <c r="B6516" s="7"/>
      <c r="C6516" s="7"/>
      <c r="D6516" s="7"/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7"/>
      <c r="R6516" s="7"/>
      <c r="S6516" s="7"/>
      <c r="T6516" s="7"/>
      <c r="U6516" s="7"/>
      <c r="V6516" s="7"/>
      <c r="W6516" s="7"/>
      <c r="X6516" s="7"/>
      <c r="Y6516" s="7"/>
      <c r="Z6516" s="7"/>
    </row>
    <row r="6517" spans="1:26">
      <c r="A6517" s="7"/>
      <c r="B6517" s="7"/>
      <c r="C6517" s="7"/>
      <c r="D6517" s="7"/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7"/>
      <c r="R6517" s="7"/>
      <c r="S6517" s="7"/>
      <c r="T6517" s="7"/>
      <c r="U6517" s="7"/>
      <c r="V6517" s="7"/>
      <c r="W6517" s="7"/>
      <c r="X6517" s="7"/>
      <c r="Y6517" s="7"/>
      <c r="Z6517" s="7"/>
    </row>
    <row r="6518" spans="1:26">
      <c r="A6518" s="7"/>
      <c r="B6518" s="7"/>
      <c r="C6518" s="7"/>
      <c r="D6518" s="7"/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7"/>
      <c r="R6518" s="7"/>
      <c r="S6518" s="7"/>
      <c r="T6518" s="7"/>
      <c r="U6518" s="7"/>
      <c r="V6518" s="7"/>
      <c r="W6518" s="7"/>
      <c r="X6518" s="7"/>
      <c r="Y6518" s="7"/>
      <c r="Z6518" s="7"/>
    </row>
    <row r="6519" spans="1:26">
      <c r="A6519" s="7"/>
      <c r="B6519" s="7"/>
      <c r="C6519" s="7"/>
      <c r="D6519" s="7"/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7"/>
      <c r="R6519" s="7"/>
      <c r="S6519" s="7"/>
      <c r="T6519" s="7"/>
      <c r="U6519" s="7"/>
      <c r="V6519" s="7"/>
      <c r="W6519" s="7"/>
      <c r="X6519" s="7"/>
      <c r="Y6519" s="7"/>
      <c r="Z6519" s="7"/>
    </row>
    <row r="6520" spans="1:26">
      <c r="A6520" s="7"/>
      <c r="B6520" s="7"/>
      <c r="C6520" s="7"/>
      <c r="D6520" s="7"/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7"/>
      <c r="R6520" s="7"/>
      <c r="S6520" s="7"/>
      <c r="T6520" s="7"/>
      <c r="U6520" s="7"/>
      <c r="V6520" s="7"/>
      <c r="W6520" s="7"/>
      <c r="X6520" s="7"/>
      <c r="Y6520" s="7"/>
      <c r="Z6520" s="7"/>
    </row>
    <row r="6521" spans="1:26">
      <c r="A6521" s="7"/>
      <c r="B6521" s="7"/>
      <c r="C6521" s="7"/>
      <c r="D6521" s="7"/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7"/>
      <c r="R6521" s="7"/>
      <c r="S6521" s="7"/>
      <c r="T6521" s="7"/>
      <c r="U6521" s="7"/>
      <c r="V6521" s="7"/>
      <c r="W6521" s="7"/>
      <c r="X6521" s="7"/>
      <c r="Y6521" s="7"/>
      <c r="Z6521" s="7"/>
    </row>
    <row r="6522" spans="1:26">
      <c r="A6522" s="7"/>
      <c r="B6522" s="7"/>
      <c r="C6522" s="7"/>
      <c r="D6522" s="7"/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7"/>
      <c r="R6522" s="7"/>
      <c r="S6522" s="7"/>
      <c r="T6522" s="7"/>
      <c r="U6522" s="7"/>
      <c r="V6522" s="7"/>
      <c r="W6522" s="7"/>
      <c r="X6522" s="7"/>
      <c r="Y6522" s="7"/>
      <c r="Z6522" s="7"/>
    </row>
    <row r="6523" spans="1:26">
      <c r="A6523" s="7"/>
      <c r="B6523" s="7"/>
      <c r="C6523" s="7"/>
      <c r="D6523" s="7"/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7"/>
      <c r="R6523" s="7"/>
      <c r="S6523" s="7"/>
      <c r="T6523" s="7"/>
      <c r="U6523" s="7"/>
      <c r="V6523" s="7"/>
      <c r="W6523" s="7"/>
      <c r="X6523" s="7"/>
      <c r="Y6523" s="7"/>
      <c r="Z6523" s="7"/>
    </row>
    <row r="6524" spans="1:26">
      <c r="A6524" s="7"/>
      <c r="B6524" s="7"/>
      <c r="C6524" s="7"/>
      <c r="D6524" s="7"/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7"/>
      <c r="P6524" s="7"/>
      <c r="Q6524" s="7"/>
      <c r="R6524" s="7"/>
      <c r="S6524" s="7"/>
      <c r="T6524" s="7"/>
      <c r="U6524" s="7"/>
      <c r="V6524" s="7"/>
      <c r="W6524" s="7"/>
      <c r="X6524" s="7"/>
      <c r="Y6524" s="7"/>
      <c r="Z6524" s="7"/>
    </row>
    <row r="6525" spans="1:26">
      <c r="A6525" s="7"/>
      <c r="B6525" s="7"/>
      <c r="C6525" s="7"/>
      <c r="D6525" s="7"/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7"/>
      <c r="R6525" s="7"/>
      <c r="S6525" s="7"/>
      <c r="T6525" s="7"/>
      <c r="U6525" s="7"/>
      <c r="V6525" s="7"/>
      <c r="W6525" s="7"/>
      <c r="X6525" s="7"/>
      <c r="Y6525" s="7"/>
      <c r="Z6525" s="7"/>
    </row>
    <row r="6526" spans="1:26">
      <c r="A6526" s="7"/>
      <c r="B6526" s="7"/>
      <c r="C6526" s="7"/>
      <c r="D6526" s="7"/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7"/>
      <c r="R6526" s="7"/>
      <c r="S6526" s="7"/>
      <c r="T6526" s="7"/>
      <c r="U6526" s="7"/>
      <c r="V6526" s="7"/>
      <c r="W6526" s="7"/>
      <c r="X6526" s="7"/>
      <c r="Y6526" s="7"/>
      <c r="Z6526" s="7"/>
    </row>
    <row r="6527" spans="1:26">
      <c r="A6527" s="7"/>
      <c r="B6527" s="7"/>
      <c r="C6527" s="7"/>
      <c r="D6527" s="7"/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7"/>
      <c r="R6527" s="7"/>
      <c r="S6527" s="7"/>
      <c r="T6527" s="7"/>
      <c r="U6527" s="7"/>
      <c r="V6527" s="7"/>
      <c r="W6527" s="7"/>
      <c r="X6527" s="7"/>
      <c r="Y6527" s="7"/>
      <c r="Z6527" s="7"/>
    </row>
    <row r="6528" spans="1:26">
      <c r="A6528" s="7"/>
      <c r="B6528" s="7"/>
      <c r="C6528" s="7"/>
      <c r="D6528" s="7"/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7"/>
      <c r="R6528" s="7"/>
      <c r="S6528" s="7"/>
      <c r="T6528" s="7"/>
      <c r="U6528" s="7"/>
      <c r="V6528" s="7"/>
      <c r="W6528" s="7"/>
      <c r="X6528" s="7"/>
      <c r="Y6528" s="7"/>
      <c r="Z6528" s="7"/>
    </row>
    <row r="6529" spans="1:26">
      <c r="A6529" s="7"/>
      <c r="B6529" s="7"/>
      <c r="C6529" s="7"/>
      <c r="D6529" s="7"/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7"/>
      <c r="R6529" s="7"/>
      <c r="S6529" s="7"/>
      <c r="T6529" s="7"/>
      <c r="U6529" s="7"/>
      <c r="V6529" s="7"/>
      <c r="W6529" s="7"/>
      <c r="X6529" s="7"/>
      <c r="Y6529" s="7"/>
      <c r="Z6529" s="7"/>
    </row>
    <row r="6530" spans="1:26">
      <c r="A6530" s="7"/>
      <c r="B6530" s="7"/>
      <c r="C6530" s="7"/>
      <c r="D6530" s="7"/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7"/>
      <c r="P6530" s="7"/>
      <c r="Q6530" s="7"/>
      <c r="R6530" s="7"/>
      <c r="S6530" s="7"/>
      <c r="T6530" s="7"/>
      <c r="U6530" s="7"/>
      <c r="V6530" s="7"/>
      <c r="W6530" s="7"/>
      <c r="X6530" s="7"/>
      <c r="Y6530" s="7"/>
      <c r="Z6530" s="7"/>
    </row>
    <row r="6531" spans="1:26">
      <c r="A6531" s="7"/>
      <c r="B6531" s="7"/>
      <c r="C6531" s="7"/>
      <c r="D6531" s="7"/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7"/>
      <c r="R6531" s="7"/>
      <c r="S6531" s="7"/>
      <c r="T6531" s="7"/>
      <c r="U6531" s="7"/>
      <c r="V6531" s="7"/>
      <c r="W6531" s="7"/>
      <c r="X6531" s="7"/>
      <c r="Y6531" s="7"/>
      <c r="Z6531" s="7"/>
    </row>
    <row r="6532" spans="1:26">
      <c r="A6532" s="7"/>
      <c r="B6532" s="7"/>
      <c r="C6532" s="7"/>
      <c r="D6532" s="7"/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7"/>
      <c r="R6532" s="7"/>
      <c r="S6532" s="7"/>
      <c r="T6532" s="7"/>
      <c r="U6532" s="7"/>
      <c r="V6532" s="7"/>
      <c r="W6532" s="7"/>
      <c r="X6532" s="7"/>
      <c r="Y6532" s="7"/>
      <c r="Z6532" s="7"/>
    </row>
    <row r="6533" spans="1:26">
      <c r="A6533" s="7"/>
      <c r="B6533" s="7"/>
      <c r="C6533" s="7"/>
      <c r="D6533" s="7"/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7"/>
      <c r="R6533" s="7"/>
      <c r="S6533" s="7"/>
      <c r="T6533" s="7"/>
      <c r="U6533" s="7"/>
      <c r="V6533" s="7"/>
      <c r="W6533" s="7"/>
      <c r="X6533" s="7"/>
      <c r="Y6533" s="7"/>
      <c r="Z6533" s="7"/>
    </row>
    <row r="6534" spans="1:26">
      <c r="A6534" s="7"/>
      <c r="B6534" s="7"/>
      <c r="C6534" s="7"/>
      <c r="D6534" s="7"/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7"/>
      <c r="R6534" s="7"/>
      <c r="S6534" s="7"/>
      <c r="T6534" s="7"/>
      <c r="U6534" s="7"/>
      <c r="V6534" s="7"/>
      <c r="W6534" s="7"/>
      <c r="X6534" s="7"/>
      <c r="Y6534" s="7"/>
      <c r="Z6534" s="7"/>
    </row>
    <row r="6535" spans="1:26">
      <c r="A6535" s="7"/>
      <c r="B6535" s="7"/>
      <c r="C6535" s="7"/>
      <c r="D6535" s="7"/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7"/>
      <c r="P6535" s="7"/>
      <c r="Q6535" s="7"/>
      <c r="R6535" s="7"/>
      <c r="S6535" s="7"/>
      <c r="T6535" s="7"/>
      <c r="U6535" s="7"/>
      <c r="V6535" s="7"/>
      <c r="W6535" s="7"/>
      <c r="X6535" s="7"/>
      <c r="Y6535" s="7"/>
      <c r="Z6535" s="7"/>
    </row>
    <row r="6536" spans="1:26">
      <c r="A6536" s="7"/>
      <c r="B6536" s="7"/>
      <c r="C6536" s="7"/>
      <c r="D6536" s="7"/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7"/>
      <c r="R6536" s="7"/>
      <c r="S6536" s="7"/>
      <c r="T6536" s="7"/>
      <c r="U6536" s="7"/>
      <c r="V6536" s="7"/>
      <c r="W6536" s="7"/>
      <c r="X6536" s="7"/>
      <c r="Y6536" s="7"/>
      <c r="Z6536" s="7"/>
    </row>
    <row r="6537" spans="1:26">
      <c r="A6537" s="7"/>
      <c r="B6537" s="7"/>
      <c r="C6537" s="7"/>
      <c r="D6537" s="7"/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7"/>
      <c r="R6537" s="7"/>
      <c r="S6537" s="7"/>
      <c r="T6537" s="7"/>
      <c r="U6537" s="7"/>
      <c r="V6537" s="7"/>
      <c r="W6537" s="7"/>
      <c r="X6537" s="7"/>
      <c r="Y6537" s="7"/>
      <c r="Z6537" s="7"/>
    </row>
    <row r="6538" spans="1:26">
      <c r="A6538" s="7"/>
      <c r="B6538" s="7"/>
      <c r="C6538" s="7"/>
      <c r="D6538" s="7"/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7"/>
      <c r="P6538" s="7"/>
      <c r="Q6538" s="7"/>
      <c r="R6538" s="7"/>
      <c r="S6538" s="7"/>
      <c r="T6538" s="7"/>
      <c r="U6538" s="7"/>
      <c r="V6538" s="7"/>
      <c r="W6538" s="7"/>
      <c r="X6538" s="7"/>
      <c r="Y6538" s="7"/>
      <c r="Z6538" s="7"/>
    </row>
    <row r="6539" spans="1:26">
      <c r="A6539" s="7"/>
      <c r="B6539" s="7"/>
      <c r="C6539" s="7"/>
      <c r="D6539" s="7"/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7"/>
      <c r="P6539" s="7"/>
      <c r="Q6539" s="7"/>
      <c r="R6539" s="7"/>
      <c r="S6539" s="7"/>
      <c r="T6539" s="7"/>
      <c r="U6539" s="7"/>
      <c r="V6539" s="7"/>
      <c r="W6539" s="7"/>
      <c r="X6539" s="7"/>
      <c r="Y6539" s="7"/>
      <c r="Z6539" s="7"/>
    </row>
    <row r="6540" spans="1:26">
      <c r="A6540" s="7"/>
      <c r="B6540" s="7"/>
      <c r="C6540" s="7"/>
      <c r="D6540" s="7"/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7"/>
      <c r="R6540" s="7"/>
      <c r="S6540" s="7"/>
      <c r="T6540" s="7"/>
      <c r="U6540" s="7"/>
      <c r="V6540" s="7"/>
      <c r="W6540" s="7"/>
      <c r="X6540" s="7"/>
      <c r="Y6540" s="7"/>
      <c r="Z6540" s="7"/>
    </row>
    <row r="6541" spans="1:26">
      <c r="A6541" s="7"/>
      <c r="B6541" s="7"/>
      <c r="C6541" s="7"/>
      <c r="D6541" s="7"/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7"/>
      <c r="P6541" s="7"/>
      <c r="Q6541" s="7"/>
      <c r="R6541" s="7"/>
      <c r="S6541" s="7"/>
      <c r="T6541" s="7"/>
      <c r="U6541" s="7"/>
      <c r="V6541" s="7"/>
      <c r="W6541" s="7"/>
      <c r="X6541" s="7"/>
      <c r="Y6541" s="7"/>
      <c r="Z6541" s="7"/>
    </row>
    <row r="6542" spans="1:26">
      <c r="A6542" s="7"/>
      <c r="B6542" s="7"/>
      <c r="C6542" s="7"/>
      <c r="D6542" s="7"/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7"/>
      <c r="R6542" s="7"/>
      <c r="S6542" s="7"/>
      <c r="T6542" s="7"/>
      <c r="U6542" s="7"/>
      <c r="V6542" s="7"/>
      <c r="W6542" s="7"/>
      <c r="X6542" s="7"/>
      <c r="Y6542" s="7"/>
      <c r="Z6542" s="7"/>
    </row>
    <row r="6543" spans="1:26">
      <c r="A6543" s="7"/>
      <c r="B6543" s="7"/>
      <c r="C6543" s="7"/>
      <c r="D6543" s="7"/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7"/>
      <c r="P6543" s="7"/>
      <c r="Q6543" s="7"/>
      <c r="R6543" s="7"/>
      <c r="S6543" s="7"/>
      <c r="T6543" s="7"/>
      <c r="U6543" s="7"/>
      <c r="V6543" s="7"/>
      <c r="W6543" s="7"/>
      <c r="X6543" s="7"/>
      <c r="Y6543" s="7"/>
      <c r="Z6543" s="7"/>
    </row>
    <row r="6544" spans="1:26">
      <c r="A6544" s="7"/>
      <c r="B6544" s="7"/>
      <c r="C6544" s="7"/>
      <c r="D6544" s="7"/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7"/>
      <c r="R6544" s="7"/>
      <c r="S6544" s="7"/>
      <c r="T6544" s="7"/>
      <c r="U6544" s="7"/>
      <c r="V6544" s="7"/>
      <c r="W6544" s="7"/>
      <c r="X6544" s="7"/>
      <c r="Y6544" s="7"/>
      <c r="Z6544" s="7"/>
    </row>
    <row r="6545" spans="1:26">
      <c r="A6545" s="7"/>
      <c r="B6545" s="7"/>
      <c r="C6545" s="7"/>
      <c r="D6545" s="7"/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7"/>
      <c r="P6545" s="7"/>
      <c r="Q6545" s="7"/>
      <c r="R6545" s="7"/>
      <c r="S6545" s="7"/>
      <c r="T6545" s="7"/>
      <c r="U6545" s="7"/>
      <c r="V6545" s="7"/>
      <c r="W6545" s="7"/>
      <c r="X6545" s="7"/>
      <c r="Y6545" s="7"/>
      <c r="Z6545" s="7"/>
    </row>
    <row r="6546" spans="1:26">
      <c r="A6546" s="7"/>
      <c r="B6546" s="7"/>
      <c r="C6546" s="7"/>
      <c r="D6546" s="7"/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7"/>
      <c r="R6546" s="7"/>
      <c r="S6546" s="7"/>
      <c r="T6546" s="7"/>
      <c r="U6546" s="7"/>
      <c r="V6546" s="7"/>
      <c r="W6546" s="7"/>
      <c r="X6546" s="7"/>
      <c r="Y6546" s="7"/>
      <c r="Z6546" s="7"/>
    </row>
    <row r="6547" spans="1:26">
      <c r="A6547" s="7"/>
      <c r="B6547" s="7"/>
      <c r="C6547" s="7"/>
      <c r="D6547" s="7"/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7"/>
      <c r="R6547" s="7"/>
      <c r="S6547" s="7"/>
      <c r="T6547" s="7"/>
      <c r="U6547" s="7"/>
      <c r="V6547" s="7"/>
      <c r="W6547" s="7"/>
      <c r="X6547" s="7"/>
      <c r="Y6547" s="7"/>
      <c r="Z6547" s="7"/>
    </row>
    <row r="6548" spans="1:26">
      <c r="A6548" s="7"/>
      <c r="B6548" s="7"/>
      <c r="C6548" s="7"/>
      <c r="D6548" s="7"/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7"/>
      <c r="P6548" s="7"/>
      <c r="Q6548" s="7"/>
      <c r="R6548" s="7"/>
      <c r="S6548" s="7"/>
      <c r="T6548" s="7"/>
      <c r="U6548" s="7"/>
      <c r="V6548" s="7"/>
      <c r="W6548" s="7"/>
      <c r="X6548" s="7"/>
      <c r="Y6548" s="7"/>
      <c r="Z6548" s="7"/>
    </row>
    <row r="6549" spans="1:26">
      <c r="A6549" s="7"/>
      <c r="B6549" s="7"/>
      <c r="C6549" s="7"/>
      <c r="D6549" s="7"/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7"/>
      <c r="R6549" s="7"/>
      <c r="S6549" s="7"/>
      <c r="T6549" s="7"/>
      <c r="U6549" s="7"/>
      <c r="V6549" s="7"/>
      <c r="W6549" s="7"/>
      <c r="X6549" s="7"/>
      <c r="Y6549" s="7"/>
      <c r="Z6549" s="7"/>
    </row>
    <row r="6550" spans="1:26">
      <c r="A6550" s="7"/>
      <c r="B6550" s="7"/>
      <c r="C6550" s="7"/>
      <c r="D6550" s="7"/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7"/>
      <c r="R6550" s="7"/>
      <c r="S6550" s="7"/>
      <c r="T6550" s="7"/>
      <c r="U6550" s="7"/>
      <c r="V6550" s="7"/>
      <c r="W6550" s="7"/>
      <c r="X6550" s="7"/>
      <c r="Y6550" s="7"/>
      <c r="Z6550" s="7"/>
    </row>
    <row r="6551" spans="1:26">
      <c r="A6551" s="7"/>
      <c r="B6551" s="7"/>
      <c r="C6551" s="7"/>
      <c r="D6551" s="7"/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7"/>
      <c r="P6551" s="7"/>
      <c r="Q6551" s="7"/>
      <c r="R6551" s="7"/>
      <c r="S6551" s="7"/>
      <c r="T6551" s="7"/>
      <c r="U6551" s="7"/>
      <c r="V6551" s="7"/>
      <c r="W6551" s="7"/>
      <c r="X6551" s="7"/>
      <c r="Y6551" s="7"/>
      <c r="Z6551" s="7"/>
    </row>
    <row r="6552" spans="1:26">
      <c r="A6552" s="7"/>
      <c r="B6552" s="7"/>
      <c r="C6552" s="7"/>
      <c r="D6552" s="7"/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7"/>
      <c r="R6552" s="7"/>
      <c r="S6552" s="7"/>
      <c r="T6552" s="7"/>
      <c r="U6552" s="7"/>
      <c r="V6552" s="7"/>
      <c r="W6552" s="7"/>
      <c r="X6552" s="7"/>
      <c r="Y6552" s="7"/>
      <c r="Z6552" s="7"/>
    </row>
    <row r="6553" spans="1:26">
      <c r="A6553" s="7"/>
      <c r="B6553" s="7"/>
      <c r="C6553" s="7"/>
      <c r="D6553" s="7"/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7"/>
      <c r="R6553" s="7"/>
      <c r="S6553" s="7"/>
      <c r="T6553" s="7"/>
      <c r="U6553" s="7"/>
      <c r="V6553" s="7"/>
      <c r="W6553" s="7"/>
      <c r="X6553" s="7"/>
      <c r="Y6553" s="7"/>
      <c r="Z6553" s="7"/>
    </row>
    <row r="6554" spans="1:26">
      <c r="A6554" s="7"/>
      <c r="B6554" s="7"/>
      <c r="C6554" s="7"/>
      <c r="D6554" s="7"/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7"/>
      <c r="P6554" s="7"/>
      <c r="Q6554" s="7"/>
      <c r="R6554" s="7"/>
      <c r="S6554" s="7"/>
      <c r="T6554" s="7"/>
      <c r="U6554" s="7"/>
      <c r="V6554" s="7"/>
      <c r="W6554" s="7"/>
      <c r="X6554" s="7"/>
      <c r="Y6554" s="7"/>
      <c r="Z6554" s="7"/>
    </row>
    <row r="6555" spans="1:26">
      <c r="A6555" s="7"/>
      <c r="B6555" s="7"/>
      <c r="C6555" s="7"/>
      <c r="D6555" s="7"/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7"/>
      <c r="P6555" s="7"/>
      <c r="Q6555" s="7"/>
      <c r="R6555" s="7"/>
      <c r="S6555" s="7"/>
      <c r="T6555" s="7"/>
      <c r="U6555" s="7"/>
      <c r="V6555" s="7"/>
      <c r="W6555" s="7"/>
      <c r="X6555" s="7"/>
      <c r="Y6555" s="7"/>
      <c r="Z6555" s="7"/>
    </row>
    <row r="6556" spans="1:26">
      <c r="A6556" s="7"/>
      <c r="B6556" s="7"/>
      <c r="C6556" s="7"/>
      <c r="D6556" s="7"/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7"/>
      <c r="R6556" s="7"/>
      <c r="S6556" s="7"/>
      <c r="T6556" s="7"/>
      <c r="U6556" s="7"/>
      <c r="V6556" s="7"/>
      <c r="W6556" s="7"/>
      <c r="X6556" s="7"/>
      <c r="Y6556" s="7"/>
      <c r="Z6556" s="7"/>
    </row>
    <row r="6557" spans="1:26">
      <c r="A6557" s="7"/>
      <c r="B6557" s="7"/>
      <c r="C6557" s="7"/>
      <c r="D6557" s="7"/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/>
      <c r="Q6557" s="7"/>
      <c r="R6557" s="7"/>
      <c r="S6557" s="7"/>
      <c r="T6557" s="7"/>
      <c r="U6557" s="7"/>
      <c r="V6557" s="7"/>
      <c r="W6557" s="7"/>
      <c r="X6557" s="7"/>
      <c r="Y6557" s="7"/>
      <c r="Z6557" s="7"/>
    </row>
    <row r="6558" spans="1:26">
      <c r="A6558" s="7"/>
      <c r="B6558" s="7"/>
      <c r="C6558" s="7"/>
      <c r="D6558" s="7"/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7"/>
      <c r="R6558" s="7"/>
      <c r="S6558" s="7"/>
      <c r="T6558" s="7"/>
      <c r="U6558" s="7"/>
      <c r="V6558" s="7"/>
      <c r="W6558" s="7"/>
      <c r="X6558" s="7"/>
      <c r="Y6558" s="7"/>
      <c r="Z6558" s="7"/>
    </row>
    <row r="6559" spans="1:26">
      <c r="A6559" s="7"/>
      <c r="B6559" s="7"/>
      <c r="C6559" s="7"/>
      <c r="D6559" s="7"/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7"/>
      <c r="R6559" s="7"/>
      <c r="S6559" s="7"/>
      <c r="T6559" s="7"/>
      <c r="U6559" s="7"/>
      <c r="V6559" s="7"/>
      <c r="W6559" s="7"/>
      <c r="X6559" s="7"/>
      <c r="Y6559" s="7"/>
      <c r="Z6559" s="7"/>
    </row>
    <row r="6560" spans="1:26">
      <c r="A6560" s="7"/>
      <c r="B6560" s="7"/>
      <c r="C6560" s="7"/>
      <c r="D6560" s="7"/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7"/>
      <c r="P6560" s="7"/>
      <c r="Q6560" s="7"/>
      <c r="R6560" s="7"/>
      <c r="S6560" s="7"/>
      <c r="T6560" s="7"/>
      <c r="U6560" s="7"/>
      <c r="V6560" s="7"/>
      <c r="W6560" s="7"/>
      <c r="X6560" s="7"/>
      <c r="Y6560" s="7"/>
      <c r="Z6560" s="7"/>
    </row>
    <row r="6561" spans="1:26">
      <c r="A6561" s="7"/>
      <c r="B6561" s="7"/>
      <c r="C6561" s="7"/>
      <c r="D6561" s="7"/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7"/>
      <c r="P6561" s="7"/>
      <c r="Q6561" s="7"/>
      <c r="R6561" s="7"/>
      <c r="S6561" s="7"/>
      <c r="T6561" s="7"/>
      <c r="U6561" s="7"/>
      <c r="V6561" s="7"/>
      <c r="W6561" s="7"/>
      <c r="X6561" s="7"/>
      <c r="Y6561" s="7"/>
      <c r="Z6561" s="7"/>
    </row>
    <row r="6562" spans="1:26">
      <c r="A6562" s="7"/>
      <c r="B6562" s="7"/>
      <c r="C6562" s="7"/>
      <c r="D6562" s="7"/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7"/>
      <c r="R6562" s="7"/>
      <c r="S6562" s="7"/>
      <c r="T6562" s="7"/>
      <c r="U6562" s="7"/>
      <c r="V6562" s="7"/>
      <c r="W6562" s="7"/>
      <c r="X6562" s="7"/>
      <c r="Y6562" s="7"/>
      <c r="Z6562" s="7"/>
    </row>
    <row r="6563" spans="1:26">
      <c r="A6563" s="7"/>
      <c r="B6563" s="7"/>
      <c r="C6563" s="7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/>
      <c r="Q6563" s="7"/>
      <c r="R6563" s="7"/>
      <c r="S6563" s="7"/>
      <c r="T6563" s="7"/>
      <c r="U6563" s="7"/>
      <c r="V6563" s="7"/>
      <c r="W6563" s="7"/>
      <c r="X6563" s="7"/>
      <c r="Y6563" s="7"/>
      <c r="Z6563" s="7"/>
    </row>
    <row r="6564" spans="1:26">
      <c r="A6564" s="7"/>
      <c r="B6564" s="7"/>
      <c r="C6564" s="7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7"/>
      <c r="R6564" s="7"/>
      <c r="S6564" s="7"/>
      <c r="T6564" s="7"/>
      <c r="U6564" s="7"/>
      <c r="V6564" s="7"/>
      <c r="W6564" s="7"/>
      <c r="X6564" s="7"/>
      <c r="Y6564" s="7"/>
      <c r="Z6564" s="7"/>
    </row>
    <row r="6565" spans="1:26">
      <c r="A6565" s="7"/>
      <c r="B6565" s="7"/>
      <c r="C6565" s="7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7"/>
      <c r="R6565" s="7"/>
      <c r="S6565" s="7"/>
      <c r="T6565" s="7"/>
      <c r="U6565" s="7"/>
      <c r="V6565" s="7"/>
      <c r="W6565" s="7"/>
      <c r="X6565" s="7"/>
      <c r="Y6565" s="7"/>
      <c r="Z6565" s="7"/>
    </row>
    <row r="6566" spans="1:26">
      <c r="A6566" s="7"/>
      <c r="B6566" s="7"/>
      <c r="C6566" s="7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7"/>
      <c r="R6566" s="7"/>
      <c r="S6566" s="7"/>
      <c r="T6566" s="7"/>
      <c r="U6566" s="7"/>
      <c r="V6566" s="7"/>
      <c r="W6566" s="7"/>
      <c r="X6566" s="7"/>
      <c r="Y6566" s="7"/>
      <c r="Z6566" s="7"/>
    </row>
    <row r="6567" spans="1:26">
      <c r="A6567" s="7"/>
      <c r="B6567" s="7"/>
      <c r="C6567" s="7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7"/>
      <c r="R6567" s="7"/>
      <c r="S6567" s="7"/>
      <c r="T6567" s="7"/>
      <c r="U6567" s="7"/>
      <c r="V6567" s="7"/>
      <c r="W6567" s="7"/>
      <c r="X6567" s="7"/>
      <c r="Y6567" s="7"/>
      <c r="Z6567" s="7"/>
    </row>
    <row r="6568" spans="1:26">
      <c r="A6568" s="7"/>
      <c r="B6568" s="7"/>
      <c r="C6568" s="7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/>
      <c r="Q6568" s="7"/>
      <c r="R6568" s="7"/>
      <c r="S6568" s="7"/>
      <c r="T6568" s="7"/>
      <c r="U6568" s="7"/>
      <c r="V6568" s="7"/>
      <c r="W6568" s="7"/>
      <c r="X6568" s="7"/>
      <c r="Y6568" s="7"/>
      <c r="Z6568" s="7"/>
    </row>
    <row r="6569" spans="1:26">
      <c r="A6569" s="7"/>
      <c r="B6569" s="7"/>
      <c r="C6569" s="7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7"/>
      <c r="R6569" s="7"/>
      <c r="S6569" s="7"/>
      <c r="T6569" s="7"/>
      <c r="U6569" s="7"/>
      <c r="V6569" s="7"/>
      <c r="W6569" s="7"/>
      <c r="X6569" s="7"/>
      <c r="Y6569" s="7"/>
      <c r="Z6569" s="7"/>
    </row>
    <row r="6570" spans="1:26">
      <c r="A6570" s="7"/>
      <c r="B6570" s="7"/>
      <c r="C6570" s="7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7"/>
      <c r="R6570" s="7"/>
      <c r="S6570" s="7"/>
      <c r="T6570" s="7"/>
      <c r="U6570" s="7"/>
      <c r="V6570" s="7"/>
      <c r="W6570" s="7"/>
      <c r="X6570" s="7"/>
      <c r="Y6570" s="7"/>
      <c r="Z6570" s="7"/>
    </row>
    <row r="6571" spans="1:26">
      <c r="A6571" s="7"/>
      <c r="B6571" s="7"/>
      <c r="C6571" s="7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7"/>
      <c r="R6571" s="7"/>
      <c r="S6571" s="7"/>
      <c r="T6571" s="7"/>
      <c r="U6571" s="7"/>
      <c r="V6571" s="7"/>
      <c r="W6571" s="7"/>
      <c r="X6571" s="7"/>
      <c r="Y6571" s="7"/>
      <c r="Z6571" s="7"/>
    </row>
    <row r="6572" spans="1:26">
      <c r="A6572" s="7"/>
      <c r="B6572" s="7"/>
      <c r="C6572" s="7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7"/>
      <c r="R6572" s="7"/>
      <c r="S6572" s="7"/>
      <c r="T6572" s="7"/>
      <c r="U6572" s="7"/>
      <c r="V6572" s="7"/>
      <c r="W6572" s="7"/>
      <c r="X6572" s="7"/>
      <c r="Y6572" s="7"/>
      <c r="Z6572" s="7"/>
    </row>
    <row r="6573" spans="1:26">
      <c r="A6573" s="7"/>
      <c r="B6573" s="7"/>
      <c r="C6573" s="7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7"/>
      <c r="R6573" s="7"/>
      <c r="S6573" s="7"/>
      <c r="T6573" s="7"/>
      <c r="U6573" s="7"/>
      <c r="V6573" s="7"/>
      <c r="W6573" s="7"/>
      <c r="X6573" s="7"/>
      <c r="Y6573" s="7"/>
      <c r="Z6573" s="7"/>
    </row>
    <row r="6574" spans="1:26">
      <c r="A6574" s="7"/>
      <c r="B6574" s="7"/>
      <c r="C6574" s="7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7"/>
      <c r="R6574" s="7"/>
      <c r="S6574" s="7"/>
      <c r="T6574" s="7"/>
      <c r="U6574" s="7"/>
      <c r="V6574" s="7"/>
      <c r="W6574" s="7"/>
      <c r="X6574" s="7"/>
      <c r="Y6574" s="7"/>
      <c r="Z6574" s="7"/>
    </row>
    <row r="6575" spans="1:26">
      <c r="A6575" s="7"/>
      <c r="B6575" s="7"/>
      <c r="C6575" s="7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7"/>
      <c r="P6575" s="7"/>
      <c r="Q6575" s="7"/>
      <c r="R6575" s="7"/>
      <c r="S6575" s="7"/>
      <c r="T6575" s="7"/>
      <c r="U6575" s="7"/>
      <c r="V6575" s="7"/>
      <c r="W6575" s="7"/>
      <c r="X6575" s="7"/>
      <c r="Y6575" s="7"/>
      <c r="Z6575" s="7"/>
    </row>
    <row r="6576" spans="1:26">
      <c r="A6576" s="7"/>
      <c r="B6576" s="7"/>
      <c r="C6576" s="7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7"/>
      <c r="R6576" s="7"/>
      <c r="S6576" s="7"/>
      <c r="T6576" s="7"/>
      <c r="U6576" s="7"/>
      <c r="V6576" s="7"/>
      <c r="W6576" s="7"/>
      <c r="X6576" s="7"/>
      <c r="Y6576" s="7"/>
      <c r="Z6576" s="7"/>
    </row>
    <row r="6577" spans="1:26">
      <c r="A6577" s="7"/>
      <c r="B6577" s="7"/>
      <c r="C6577" s="7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7"/>
      <c r="R6577" s="7"/>
      <c r="S6577" s="7"/>
      <c r="T6577" s="7"/>
      <c r="U6577" s="7"/>
      <c r="V6577" s="7"/>
      <c r="W6577" s="7"/>
      <c r="X6577" s="7"/>
      <c r="Y6577" s="7"/>
      <c r="Z6577" s="7"/>
    </row>
    <row r="6578" spans="1:26">
      <c r="A6578" s="7"/>
      <c r="B6578" s="7"/>
      <c r="C6578" s="7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7"/>
      <c r="R6578" s="7"/>
      <c r="S6578" s="7"/>
      <c r="T6578" s="7"/>
      <c r="U6578" s="7"/>
      <c r="V6578" s="7"/>
      <c r="W6578" s="7"/>
      <c r="X6578" s="7"/>
      <c r="Y6578" s="7"/>
      <c r="Z6578" s="7"/>
    </row>
    <row r="6579" spans="1:26">
      <c r="A6579" s="7"/>
      <c r="B6579" s="7"/>
      <c r="C6579" s="7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7"/>
      <c r="R6579" s="7"/>
      <c r="S6579" s="7"/>
      <c r="T6579" s="7"/>
      <c r="U6579" s="7"/>
      <c r="V6579" s="7"/>
      <c r="W6579" s="7"/>
      <c r="X6579" s="7"/>
      <c r="Y6579" s="7"/>
      <c r="Z6579" s="7"/>
    </row>
    <row r="6580" spans="1:26">
      <c r="A6580" s="7"/>
      <c r="B6580" s="7"/>
      <c r="C6580" s="7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7"/>
      <c r="R6580" s="7"/>
      <c r="S6580" s="7"/>
      <c r="T6580" s="7"/>
      <c r="U6580" s="7"/>
      <c r="V6580" s="7"/>
      <c r="W6580" s="7"/>
      <c r="X6580" s="7"/>
      <c r="Y6580" s="7"/>
      <c r="Z6580" s="7"/>
    </row>
    <row r="6581" spans="1:26">
      <c r="A6581" s="7"/>
      <c r="B6581" s="7"/>
      <c r="C6581" s="7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7"/>
      <c r="R6581" s="7"/>
      <c r="S6581" s="7"/>
      <c r="T6581" s="7"/>
      <c r="U6581" s="7"/>
      <c r="V6581" s="7"/>
      <c r="W6581" s="7"/>
      <c r="X6581" s="7"/>
      <c r="Y6581" s="7"/>
      <c r="Z6581" s="7"/>
    </row>
    <row r="6582" spans="1:26">
      <c r="A6582" s="7"/>
      <c r="B6582" s="7"/>
      <c r="C6582" s="7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7"/>
      <c r="R6582" s="7"/>
      <c r="S6582" s="7"/>
      <c r="T6582" s="7"/>
      <c r="U6582" s="7"/>
      <c r="V6582" s="7"/>
      <c r="W6582" s="7"/>
      <c r="X6582" s="7"/>
      <c r="Y6582" s="7"/>
      <c r="Z6582" s="7"/>
    </row>
    <row r="6583" spans="1:26">
      <c r="A6583" s="7"/>
      <c r="B6583" s="7"/>
      <c r="C6583" s="7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7"/>
      <c r="R6583" s="7"/>
      <c r="S6583" s="7"/>
      <c r="T6583" s="7"/>
      <c r="U6583" s="7"/>
      <c r="V6583" s="7"/>
      <c r="W6583" s="7"/>
      <c r="X6583" s="7"/>
      <c r="Y6583" s="7"/>
      <c r="Z6583" s="7"/>
    </row>
    <row r="6584" spans="1:26">
      <c r="A6584" s="7"/>
      <c r="B6584" s="7"/>
      <c r="C6584" s="7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7"/>
      <c r="R6584" s="7"/>
      <c r="S6584" s="7"/>
      <c r="T6584" s="7"/>
      <c r="U6584" s="7"/>
      <c r="V6584" s="7"/>
      <c r="W6584" s="7"/>
      <c r="X6584" s="7"/>
      <c r="Y6584" s="7"/>
      <c r="Z6584" s="7"/>
    </row>
    <row r="6585" spans="1:26">
      <c r="A6585" s="7"/>
      <c r="B6585" s="7"/>
      <c r="C6585" s="7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7"/>
      <c r="R6585" s="7"/>
      <c r="S6585" s="7"/>
      <c r="T6585" s="7"/>
      <c r="U6585" s="7"/>
      <c r="V6585" s="7"/>
      <c r="W6585" s="7"/>
      <c r="X6585" s="7"/>
      <c r="Y6585" s="7"/>
      <c r="Z6585" s="7"/>
    </row>
    <row r="6586" spans="1:26">
      <c r="A6586" s="7"/>
      <c r="B6586" s="7"/>
      <c r="C6586" s="7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7"/>
      <c r="R6586" s="7"/>
      <c r="S6586" s="7"/>
      <c r="T6586" s="7"/>
      <c r="U6586" s="7"/>
      <c r="V6586" s="7"/>
      <c r="W6586" s="7"/>
      <c r="X6586" s="7"/>
      <c r="Y6586" s="7"/>
      <c r="Z6586" s="7"/>
    </row>
    <row r="6587" spans="1:26">
      <c r="A6587" s="7"/>
      <c r="B6587" s="7"/>
      <c r="C6587" s="7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7"/>
      <c r="R6587" s="7"/>
      <c r="S6587" s="7"/>
      <c r="T6587" s="7"/>
      <c r="U6587" s="7"/>
      <c r="V6587" s="7"/>
      <c r="W6587" s="7"/>
      <c r="X6587" s="7"/>
      <c r="Y6587" s="7"/>
      <c r="Z6587" s="7"/>
    </row>
    <row r="6588" spans="1:26">
      <c r="A6588" s="7"/>
      <c r="B6588" s="7"/>
      <c r="C6588" s="7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7"/>
      <c r="R6588" s="7"/>
      <c r="S6588" s="7"/>
      <c r="T6588" s="7"/>
      <c r="U6588" s="7"/>
      <c r="V6588" s="7"/>
      <c r="W6588" s="7"/>
      <c r="X6588" s="7"/>
      <c r="Y6588" s="7"/>
      <c r="Z6588" s="7"/>
    </row>
    <row r="6589" spans="1:26">
      <c r="A6589" s="7"/>
      <c r="B6589" s="7"/>
      <c r="C6589" s="7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7"/>
      <c r="R6589" s="7"/>
      <c r="S6589" s="7"/>
      <c r="T6589" s="7"/>
      <c r="U6589" s="7"/>
      <c r="V6589" s="7"/>
      <c r="W6589" s="7"/>
      <c r="X6589" s="7"/>
      <c r="Y6589" s="7"/>
      <c r="Z6589" s="7"/>
    </row>
    <row r="6590" spans="1:26">
      <c r="A6590" s="7"/>
      <c r="B6590" s="7"/>
      <c r="C6590" s="7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7"/>
      <c r="R6590" s="7"/>
      <c r="S6590" s="7"/>
      <c r="T6590" s="7"/>
      <c r="U6590" s="7"/>
      <c r="V6590" s="7"/>
      <c r="W6590" s="7"/>
      <c r="X6590" s="7"/>
      <c r="Y6590" s="7"/>
      <c r="Z6590" s="7"/>
    </row>
    <row r="6591" spans="1:26">
      <c r="A6591" s="7"/>
      <c r="B6591" s="7"/>
      <c r="C6591" s="7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7"/>
      <c r="R6591" s="7"/>
      <c r="S6591" s="7"/>
      <c r="T6591" s="7"/>
      <c r="U6591" s="7"/>
      <c r="V6591" s="7"/>
      <c r="W6591" s="7"/>
      <c r="X6591" s="7"/>
      <c r="Y6591" s="7"/>
      <c r="Z6591" s="7"/>
    </row>
    <row r="6592" spans="1:26">
      <c r="A6592" s="7"/>
      <c r="B6592" s="7"/>
      <c r="C6592" s="7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7"/>
      <c r="R6592" s="7"/>
      <c r="S6592" s="7"/>
      <c r="T6592" s="7"/>
      <c r="U6592" s="7"/>
      <c r="V6592" s="7"/>
      <c r="W6592" s="7"/>
      <c r="X6592" s="7"/>
      <c r="Y6592" s="7"/>
      <c r="Z6592" s="7"/>
    </row>
    <row r="6593" spans="1:26">
      <c r="A6593" s="7"/>
      <c r="B6593" s="7"/>
      <c r="C6593" s="7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7"/>
      <c r="R6593" s="7"/>
      <c r="S6593" s="7"/>
      <c r="T6593" s="7"/>
      <c r="U6593" s="7"/>
      <c r="V6593" s="7"/>
      <c r="W6593" s="7"/>
      <c r="X6593" s="7"/>
      <c r="Y6593" s="7"/>
      <c r="Z6593" s="7"/>
    </row>
    <row r="6594" spans="1:26">
      <c r="A6594" s="7"/>
      <c r="B6594" s="7"/>
      <c r="C6594" s="7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7"/>
      <c r="R6594" s="7"/>
      <c r="S6594" s="7"/>
      <c r="T6594" s="7"/>
      <c r="U6594" s="7"/>
      <c r="V6594" s="7"/>
      <c r="W6594" s="7"/>
      <c r="X6594" s="7"/>
      <c r="Y6594" s="7"/>
      <c r="Z6594" s="7"/>
    </row>
    <row r="6595" spans="1:26">
      <c r="A6595" s="7"/>
      <c r="B6595" s="7"/>
      <c r="C6595" s="7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7"/>
      <c r="R6595" s="7"/>
      <c r="S6595" s="7"/>
      <c r="T6595" s="7"/>
      <c r="U6595" s="7"/>
      <c r="V6595" s="7"/>
      <c r="W6595" s="7"/>
      <c r="X6595" s="7"/>
      <c r="Y6595" s="7"/>
      <c r="Z6595" s="7"/>
    </row>
    <row r="6596" spans="1:26">
      <c r="A6596" s="7"/>
      <c r="B6596" s="7"/>
      <c r="C6596" s="7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7"/>
      <c r="R6596" s="7"/>
      <c r="S6596" s="7"/>
      <c r="T6596" s="7"/>
      <c r="U6596" s="7"/>
      <c r="V6596" s="7"/>
      <c r="W6596" s="7"/>
      <c r="X6596" s="7"/>
      <c r="Y6596" s="7"/>
      <c r="Z6596" s="7"/>
    </row>
    <row r="6597" spans="1:26">
      <c r="A6597" s="7"/>
      <c r="B6597" s="7"/>
      <c r="C6597" s="7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7"/>
      <c r="R6597" s="7"/>
      <c r="S6597" s="7"/>
      <c r="T6597" s="7"/>
      <c r="U6597" s="7"/>
      <c r="V6597" s="7"/>
      <c r="W6597" s="7"/>
      <c r="X6597" s="7"/>
      <c r="Y6597" s="7"/>
      <c r="Z6597" s="7"/>
    </row>
    <row r="6598" spans="1:26">
      <c r="A6598" s="7"/>
      <c r="B6598" s="7"/>
      <c r="C6598" s="7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7"/>
      <c r="R6598" s="7"/>
      <c r="S6598" s="7"/>
      <c r="T6598" s="7"/>
      <c r="U6598" s="7"/>
      <c r="V6598" s="7"/>
      <c r="W6598" s="7"/>
      <c r="X6598" s="7"/>
      <c r="Y6598" s="7"/>
      <c r="Z6598" s="7"/>
    </row>
    <row r="6599" spans="1:26">
      <c r="A6599" s="7"/>
      <c r="B6599" s="7"/>
      <c r="C6599" s="7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7"/>
      <c r="R6599" s="7"/>
      <c r="S6599" s="7"/>
      <c r="T6599" s="7"/>
      <c r="U6599" s="7"/>
      <c r="V6599" s="7"/>
      <c r="W6599" s="7"/>
      <c r="X6599" s="7"/>
      <c r="Y6599" s="7"/>
      <c r="Z6599" s="7"/>
    </row>
    <row r="6600" spans="1:26">
      <c r="A6600" s="7"/>
      <c r="B6600" s="7"/>
      <c r="C6600" s="7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7"/>
      <c r="R6600" s="7"/>
      <c r="S6600" s="7"/>
      <c r="T6600" s="7"/>
      <c r="U6600" s="7"/>
      <c r="V6600" s="7"/>
      <c r="W6600" s="7"/>
      <c r="X6600" s="7"/>
      <c r="Y6600" s="7"/>
      <c r="Z6600" s="7"/>
    </row>
    <row r="6601" spans="1:26">
      <c r="A6601" s="7"/>
      <c r="B6601" s="7"/>
      <c r="C6601" s="7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7"/>
      <c r="R6601" s="7"/>
      <c r="S6601" s="7"/>
      <c r="T6601" s="7"/>
      <c r="U6601" s="7"/>
      <c r="V6601" s="7"/>
      <c r="W6601" s="7"/>
      <c r="X6601" s="7"/>
      <c r="Y6601" s="7"/>
      <c r="Z6601" s="7"/>
    </row>
    <row r="6602" spans="1:26">
      <c r="A6602" s="7"/>
      <c r="B6602" s="7"/>
      <c r="C6602" s="7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7"/>
      <c r="R6602" s="7"/>
      <c r="S6602" s="7"/>
      <c r="T6602" s="7"/>
      <c r="U6602" s="7"/>
      <c r="V6602" s="7"/>
      <c r="W6602" s="7"/>
      <c r="X6602" s="7"/>
      <c r="Y6602" s="7"/>
      <c r="Z6602" s="7"/>
    </row>
    <row r="6603" spans="1:26">
      <c r="A6603" s="7"/>
      <c r="B6603" s="7"/>
      <c r="C6603" s="7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7"/>
      <c r="R6603" s="7"/>
      <c r="S6603" s="7"/>
      <c r="T6603" s="7"/>
      <c r="U6603" s="7"/>
      <c r="V6603" s="7"/>
      <c r="W6603" s="7"/>
      <c r="X6603" s="7"/>
      <c r="Y6603" s="7"/>
      <c r="Z6603" s="7"/>
    </row>
    <row r="6604" spans="1:26">
      <c r="A6604" s="7"/>
      <c r="B6604" s="7"/>
      <c r="C6604" s="7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7"/>
      <c r="R6604" s="7"/>
      <c r="S6604" s="7"/>
      <c r="T6604" s="7"/>
      <c r="U6604" s="7"/>
      <c r="V6604" s="7"/>
      <c r="W6604" s="7"/>
      <c r="X6604" s="7"/>
      <c r="Y6604" s="7"/>
      <c r="Z6604" s="7"/>
    </row>
    <row r="6605" spans="1:26">
      <c r="A6605" s="7"/>
      <c r="B6605" s="7"/>
      <c r="C6605" s="7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7"/>
      <c r="R6605" s="7"/>
      <c r="S6605" s="7"/>
      <c r="T6605" s="7"/>
      <c r="U6605" s="7"/>
      <c r="V6605" s="7"/>
      <c r="W6605" s="7"/>
      <c r="X6605" s="7"/>
      <c r="Y6605" s="7"/>
      <c r="Z6605" s="7"/>
    </row>
    <row r="6606" spans="1:26">
      <c r="A6606" s="7"/>
      <c r="B6606" s="7"/>
      <c r="C6606" s="7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7"/>
      <c r="R6606" s="7"/>
      <c r="S6606" s="7"/>
      <c r="T6606" s="7"/>
      <c r="U6606" s="7"/>
      <c r="V6606" s="7"/>
      <c r="W6606" s="7"/>
      <c r="X6606" s="7"/>
      <c r="Y6606" s="7"/>
      <c r="Z6606" s="7"/>
    </row>
    <row r="6607" spans="1:26">
      <c r="A6607" s="7"/>
      <c r="B6607" s="7"/>
      <c r="C6607" s="7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/>
      <c r="P6607" s="7"/>
      <c r="Q6607" s="7"/>
      <c r="R6607" s="7"/>
      <c r="S6607" s="7"/>
      <c r="T6607" s="7"/>
      <c r="U6607" s="7"/>
      <c r="V6607" s="7"/>
      <c r="W6607" s="7"/>
      <c r="X6607" s="7"/>
      <c r="Y6607" s="7"/>
      <c r="Z6607" s="7"/>
    </row>
    <row r="6608" spans="1:26">
      <c r="A6608" s="7"/>
      <c r="B6608" s="7"/>
      <c r="C6608" s="7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7"/>
      <c r="R6608" s="7"/>
      <c r="S6608" s="7"/>
      <c r="T6608" s="7"/>
      <c r="U6608" s="7"/>
      <c r="V6608" s="7"/>
      <c r="W6608" s="7"/>
      <c r="X6608" s="7"/>
      <c r="Y6608" s="7"/>
      <c r="Z6608" s="7"/>
    </row>
    <row r="6609" spans="1:26">
      <c r="A6609" s="7"/>
      <c r="B6609" s="7"/>
      <c r="C6609" s="7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7"/>
      <c r="R6609" s="7"/>
      <c r="S6609" s="7"/>
      <c r="T6609" s="7"/>
      <c r="U6609" s="7"/>
      <c r="V6609" s="7"/>
      <c r="W6609" s="7"/>
      <c r="X6609" s="7"/>
      <c r="Y6609" s="7"/>
      <c r="Z6609" s="7"/>
    </row>
    <row r="6610" spans="1:26">
      <c r="A6610" s="7"/>
      <c r="B6610" s="7"/>
      <c r="C6610" s="7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7"/>
      <c r="R6610" s="7"/>
      <c r="S6610" s="7"/>
      <c r="T6610" s="7"/>
      <c r="U6610" s="7"/>
      <c r="V6610" s="7"/>
      <c r="W6610" s="7"/>
      <c r="X6610" s="7"/>
      <c r="Y6610" s="7"/>
      <c r="Z6610" s="7"/>
    </row>
    <row r="6611" spans="1:26">
      <c r="A6611" s="7"/>
      <c r="B6611" s="7"/>
      <c r="C6611" s="7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7"/>
      <c r="R6611" s="7"/>
      <c r="S6611" s="7"/>
      <c r="T6611" s="7"/>
      <c r="U6611" s="7"/>
      <c r="V6611" s="7"/>
      <c r="W6611" s="7"/>
      <c r="X6611" s="7"/>
      <c r="Y6611" s="7"/>
      <c r="Z6611" s="7"/>
    </row>
    <row r="6612" spans="1:26">
      <c r="A6612" s="7"/>
      <c r="B6612" s="7"/>
      <c r="C6612" s="7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7"/>
      <c r="R6612" s="7"/>
      <c r="S6612" s="7"/>
      <c r="T6612" s="7"/>
      <c r="U6612" s="7"/>
      <c r="V6612" s="7"/>
      <c r="W6612" s="7"/>
      <c r="X6612" s="7"/>
      <c r="Y6612" s="7"/>
      <c r="Z6612" s="7"/>
    </row>
    <row r="6613" spans="1:26">
      <c r="A6613" s="7"/>
      <c r="B6613" s="7"/>
      <c r="C6613" s="7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7"/>
      <c r="R6613" s="7"/>
      <c r="S6613" s="7"/>
      <c r="T6613" s="7"/>
      <c r="U6613" s="7"/>
      <c r="V6613" s="7"/>
      <c r="W6613" s="7"/>
      <c r="X6613" s="7"/>
      <c r="Y6613" s="7"/>
      <c r="Z6613" s="7"/>
    </row>
    <row r="6614" spans="1:26">
      <c r="A6614" s="7"/>
      <c r="B6614" s="7"/>
      <c r="C6614" s="7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7"/>
      <c r="R6614" s="7"/>
      <c r="S6614" s="7"/>
      <c r="T6614" s="7"/>
      <c r="U6614" s="7"/>
      <c r="V6614" s="7"/>
      <c r="W6614" s="7"/>
      <c r="X6614" s="7"/>
      <c r="Y6614" s="7"/>
      <c r="Z6614" s="7"/>
    </row>
    <row r="6615" spans="1:26">
      <c r="A6615" s="7"/>
      <c r="B6615" s="7"/>
      <c r="C6615" s="7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7"/>
      <c r="R6615" s="7"/>
      <c r="S6615" s="7"/>
      <c r="T6615" s="7"/>
      <c r="U6615" s="7"/>
      <c r="V6615" s="7"/>
      <c r="W6615" s="7"/>
      <c r="X6615" s="7"/>
      <c r="Y6615" s="7"/>
      <c r="Z6615" s="7"/>
    </row>
    <row r="6616" spans="1:26">
      <c r="A6616" s="7"/>
      <c r="B6616" s="7"/>
      <c r="C6616" s="7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7"/>
      <c r="P6616" s="7"/>
      <c r="Q6616" s="7"/>
      <c r="R6616" s="7"/>
      <c r="S6616" s="7"/>
      <c r="T6616" s="7"/>
      <c r="U6616" s="7"/>
      <c r="V6616" s="7"/>
      <c r="W6616" s="7"/>
      <c r="X6616" s="7"/>
      <c r="Y6616" s="7"/>
      <c r="Z6616" s="7"/>
    </row>
    <row r="6617" spans="1:26">
      <c r="A6617" s="7"/>
      <c r="B6617" s="7"/>
      <c r="C6617" s="7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7"/>
      <c r="R6617" s="7"/>
      <c r="S6617" s="7"/>
      <c r="T6617" s="7"/>
      <c r="U6617" s="7"/>
      <c r="V6617" s="7"/>
      <c r="W6617" s="7"/>
      <c r="X6617" s="7"/>
      <c r="Y6617" s="7"/>
      <c r="Z6617" s="7"/>
    </row>
    <row r="6618" spans="1:26">
      <c r="A6618" s="7"/>
      <c r="B6618" s="7"/>
      <c r="C6618" s="7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7"/>
      <c r="R6618" s="7"/>
      <c r="S6618" s="7"/>
      <c r="T6618" s="7"/>
      <c r="U6618" s="7"/>
      <c r="V6618" s="7"/>
      <c r="W6618" s="7"/>
      <c r="X6618" s="7"/>
      <c r="Y6618" s="7"/>
      <c r="Z6618" s="7"/>
    </row>
    <row r="6619" spans="1:26">
      <c r="A6619" s="7"/>
      <c r="B6619" s="7"/>
      <c r="C6619" s="7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7"/>
      <c r="R6619" s="7"/>
      <c r="S6619" s="7"/>
      <c r="T6619" s="7"/>
      <c r="U6619" s="7"/>
      <c r="V6619" s="7"/>
      <c r="W6619" s="7"/>
      <c r="X6619" s="7"/>
      <c r="Y6619" s="7"/>
      <c r="Z6619" s="7"/>
    </row>
    <row r="6620" spans="1:26">
      <c r="A6620" s="7"/>
      <c r="B6620" s="7"/>
      <c r="C6620" s="7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7"/>
      <c r="R6620" s="7"/>
      <c r="S6620" s="7"/>
      <c r="T6620" s="7"/>
      <c r="U6620" s="7"/>
      <c r="V6620" s="7"/>
      <c r="W6620" s="7"/>
      <c r="X6620" s="7"/>
      <c r="Y6620" s="7"/>
      <c r="Z6620" s="7"/>
    </row>
    <row r="6621" spans="1:26">
      <c r="A6621" s="7"/>
      <c r="B6621" s="7"/>
      <c r="C6621" s="7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7"/>
      <c r="R6621" s="7"/>
      <c r="S6621" s="7"/>
      <c r="T6621" s="7"/>
      <c r="U6621" s="7"/>
      <c r="V6621" s="7"/>
      <c r="W6621" s="7"/>
      <c r="X6621" s="7"/>
      <c r="Y6621" s="7"/>
      <c r="Z6621" s="7"/>
    </row>
    <row r="6622" spans="1:26">
      <c r="A6622" s="7"/>
      <c r="B6622" s="7"/>
      <c r="C6622" s="7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7"/>
      <c r="R6622" s="7"/>
      <c r="S6622" s="7"/>
      <c r="T6622" s="7"/>
      <c r="U6622" s="7"/>
      <c r="V6622" s="7"/>
      <c r="W6622" s="7"/>
      <c r="X6622" s="7"/>
      <c r="Y6622" s="7"/>
      <c r="Z6622" s="7"/>
    </row>
    <row r="6623" spans="1:26">
      <c r="A6623" s="7"/>
      <c r="B6623" s="7"/>
      <c r="C6623" s="7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7"/>
      <c r="R6623" s="7"/>
      <c r="S6623" s="7"/>
      <c r="T6623" s="7"/>
      <c r="U6623" s="7"/>
      <c r="V6623" s="7"/>
      <c r="W6623" s="7"/>
      <c r="X6623" s="7"/>
      <c r="Y6623" s="7"/>
      <c r="Z6623" s="7"/>
    </row>
    <row r="6624" spans="1:26">
      <c r="A6624" s="7"/>
      <c r="B6624" s="7"/>
      <c r="C6624" s="7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7"/>
      <c r="R6624" s="7"/>
      <c r="S6624" s="7"/>
      <c r="T6624" s="7"/>
      <c r="U6624" s="7"/>
      <c r="V6624" s="7"/>
      <c r="W6624" s="7"/>
      <c r="X6624" s="7"/>
      <c r="Y6624" s="7"/>
      <c r="Z6624" s="7"/>
    </row>
    <row r="6625" spans="1:26">
      <c r="A6625" s="7"/>
      <c r="B6625" s="7"/>
      <c r="C6625" s="7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7"/>
      <c r="R6625" s="7"/>
      <c r="S6625" s="7"/>
      <c r="T6625" s="7"/>
      <c r="U6625" s="7"/>
      <c r="V6625" s="7"/>
      <c r="W6625" s="7"/>
      <c r="X6625" s="7"/>
      <c r="Y6625" s="7"/>
      <c r="Z6625" s="7"/>
    </row>
    <row r="6626" spans="1:26">
      <c r="A6626" s="7"/>
      <c r="B6626" s="7"/>
      <c r="C6626" s="7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7"/>
      <c r="R6626" s="7"/>
      <c r="S6626" s="7"/>
      <c r="T6626" s="7"/>
      <c r="U6626" s="7"/>
      <c r="V6626" s="7"/>
      <c r="W6626" s="7"/>
      <c r="X6626" s="7"/>
      <c r="Y6626" s="7"/>
      <c r="Z6626" s="7"/>
    </row>
    <row r="6627" spans="1:26">
      <c r="A6627" s="7"/>
      <c r="B6627" s="7"/>
      <c r="C6627" s="7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7"/>
      <c r="R6627" s="7"/>
      <c r="S6627" s="7"/>
      <c r="T6627" s="7"/>
      <c r="U6627" s="7"/>
      <c r="V6627" s="7"/>
      <c r="W6627" s="7"/>
      <c r="X6627" s="7"/>
      <c r="Y6627" s="7"/>
      <c r="Z6627" s="7"/>
    </row>
    <row r="6628" spans="1:26">
      <c r="A6628" s="7"/>
      <c r="B6628" s="7"/>
      <c r="C6628" s="7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7"/>
      <c r="R6628" s="7"/>
      <c r="S6628" s="7"/>
      <c r="T6628" s="7"/>
      <c r="U6628" s="7"/>
      <c r="V6628" s="7"/>
      <c r="W6628" s="7"/>
      <c r="X6628" s="7"/>
      <c r="Y6628" s="7"/>
      <c r="Z6628" s="7"/>
    </row>
    <row r="6629" spans="1:26">
      <c r="A6629" s="7"/>
      <c r="B6629" s="7"/>
      <c r="C6629" s="7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7"/>
      <c r="R6629" s="7"/>
      <c r="S6629" s="7"/>
      <c r="T6629" s="7"/>
      <c r="U6629" s="7"/>
      <c r="V6629" s="7"/>
      <c r="W6629" s="7"/>
      <c r="X6629" s="7"/>
      <c r="Y6629" s="7"/>
      <c r="Z6629" s="7"/>
    </row>
    <row r="6630" spans="1:26">
      <c r="A6630" s="7"/>
      <c r="B6630" s="7"/>
      <c r="C6630" s="7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7"/>
      <c r="R6630" s="7"/>
      <c r="S6630" s="7"/>
      <c r="T6630" s="7"/>
      <c r="U6630" s="7"/>
      <c r="V6630" s="7"/>
      <c r="W6630" s="7"/>
      <c r="X6630" s="7"/>
      <c r="Y6630" s="7"/>
      <c r="Z6630" s="7"/>
    </row>
    <row r="6631" spans="1:26">
      <c r="A6631" s="7"/>
      <c r="B6631" s="7"/>
      <c r="C6631" s="7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7"/>
      <c r="R6631" s="7"/>
      <c r="S6631" s="7"/>
      <c r="T6631" s="7"/>
      <c r="U6631" s="7"/>
      <c r="V6631" s="7"/>
      <c r="W6631" s="7"/>
      <c r="X6631" s="7"/>
      <c r="Y6631" s="7"/>
      <c r="Z6631" s="7"/>
    </row>
    <row r="6632" spans="1:26">
      <c r="A6632" s="7"/>
      <c r="B6632" s="7"/>
      <c r="C6632" s="7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7"/>
      <c r="R6632" s="7"/>
      <c r="S6632" s="7"/>
      <c r="T6632" s="7"/>
      <c r="U6632" s="7"/>
      <c r="V6632" s="7"/>
      <c r="W6632" s="7"/>
      <c r="X6632" s="7"/>
      <c r="Y6632" s="7"/>
      <c r="Z6632" s="7"/>
    </row>
    <row r="6633" spans="1:26">
      <c r="A6633" s="7"/>
      <c r="B6633" s="7"/>
      <c r="C6633" s="7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7"/>
      <c r="R6633" s="7"/>
      <c r="S6633" s="7"/>
      <c r="T6633" s="7"/>
      <c r="U6633" s="7"/>
      <c r="V6633" s="7"/>
      <c r="W6633" s="7"/>
      <c r="X6633" s="7"/>
      <c r="Y6633" s="7"/>
      <c r="Z6633" s="7"/>
    </row>
    <row r="6634" spans="1:26">
      <c r="A6634" s="7"/>
      <c r="B6634" s="7"/>
      <c r="C6634" s="7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7"/>
      <c r="P6634" s="7"/>
      <c r="Q6634" s="7"/>
      <c r="R6634" s="7"/>
      <c r="S6634" s="7"/>
      <c r="T6634" s="7"/>
      <c r="U6634" s="7"/>
      <c r="V6634" s="7"/>
      <c r="W6634" s="7"/>
      <c r="X6634" s="7"/>
      <c r="Y6634" s="7"/>
      <c r="Z6634" s="7"/>
    </row>
    <row r="6635" spans="1:26">
      <c r="A6635" s="7"/>
      <c r="B6635" s="7"/>
      <c r="C6635" s="7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7"/>
      <c r="R6635" s="7"/>
      <c r="S6635" s="7"/>
      <c r="T6635" s="7"/>
      <c r="U6635" s="7"/>
      <c r="V6635" s="7"/>
      <c r="W6635" s="7"/>
      <c r="X6635" s="7"/>
      <c r="Y6635" s="7"/>
      <c r="Z6635" s="7"/>
    </row>
    <row r="6636" spans="1:26">
      <c r="A6636" s="7"/>
      <c r="B6636" s="7"/>
      <c r="C6636" s="7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7"/>
      <c r="R6636" s="7"/>
      <c r="S6636" s="7"/>
      <c r="T6636" s="7"/>
      <c r="U6636" s="7"/>
      <c r="V6636" s="7"/>
      <c r="W6636" s="7"/>
      <c r="X6636" s="7"/>
      <c r="Y6636" s="7"/>
      <c r="Z6636" s="7"/>
    </row>
    <row r="6637" spans="1:26">
      <c r="A6637" s="7"/>
      <c r="B6637" s="7"/>
      <c r="C6637" s="7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7"/>
      <c r="R6637" s="7"/>
      <c r="S6637" s="7"/>
      <c r="T6637" s="7"/>
      <c r="U6637" s="7"/>
      <c r="V6637" s="7"/>
      <c r="W6637" s="7"/>
      <c r="X6637" s="7"/>
      <c r="Y6637" s="7"/>
      <c r="Z6637" s="7"/>
    </row>
    <row r="6638" spans="1:26">
      <c r="A6638" s="7"/>
      <c r="B6638" s="7"/>
      <c r="C6638" s="7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7"/>
      <c r="R6638" s="7"/>
      <c r="S6638" s="7"/>
      <c r="T6638" s="7"/>
      <c r="U6638" s="7"/>
      <c r="V6638" s="7"/>
      <c r="W6638" s="7"/>
      <c r="X6638" s="7"/>
      <c r="Y6638" s="7"/>
      <c r="Z6638" s="7"/>
    </row>
    <row r="6639" spans="1:26">
      <c r="A6639" s="7"/>
      <c r="B6639" s="7"/>
      <c r="C6639" s="7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7"/>
      <c r="R6639" s="7"/>
      <c r="S6639" s="7"/>
      <c r="T6639" s="7"/>
      <c r="U6639" s="7"/>
      <c r="V6639" s="7"/>
      <c r="W6639" s="7"/>
      <c r="X6639" s="7"/>
      <c r="Y6639" s="7"/>
      <c r="Z6639" s="7"/>
    </row>
    <row r="6640" spans="1:26">
      <c r="A6640" s="7"/>
      <c r="B6640" s="7"/>
      <c r="C6640" s="7"/>
      <c r="D6640" s="7"/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7"/>
      <c r="P6640" s="7"/>
      <c r="Q6640" s="7"/>
      <c r="R6640" s="7"/>
      <c r="S6640" s="7"/>
      <c r="T6640" s="7"/>
      <c r="U6640" s="7"/>
      <c r="V6640" s="7"/>
      <c r="W6640" s="7"/>
      <c r="X6640" s="7"/>
      <c r="Y6640" s="7"/>
      <c r="Z6640" s="7"/>
    </row>
    <row r="6641" spans="1:26">
      <c r="A6641" s="7"/>
      <c r="B6641" s="7"/>
      <c r="C6641" s="7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7"/>
      <c r="R6641" s="7"/>
      <c r="S6641" s="7"/>
      <c r="T6641" s="7"/>
      <c r="U6641" s="7"/>
      <c r="V6641" s="7"/>
      <c r="W6641" s="7"/>
      <c r="X6641" s="7"/>
      <c r="Y6641" s="7"/>
      <c r="Z6641" s="7"/>
    </row>
    <row r="6642" spans="1:26">
      <c r="A6642" s="7"/>
      <c r="B6642" s="7"/>
      <c r="C6642" s="7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7"/>
      <c r="R6642" s="7"/>
      <c r="S6642" s="7"/>
      <c r="T6642" s="7"/>
      <c r="U6642" s="7"/>
      <c r="V6642" s="7"/>
      <c r="W6642" s="7"/>
      <c r="X6642" s="7"/>
      <c r="Y6642" s="7"/>
      <c r="Z6642" s="7"/>
    </row>
    <row r="6643" spans="1:26">
      <c r="A6643" s="7"/>
      <c r="B6643" s="7"/>
      <c r="C6643" s="7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7"/>
      <c r="R6643" s="7"/>
      <c r="S6643" s="7"/>
      <c r="T6643" s="7"/>
      <c r="U6643" s="7"/>
      <c r="V6643" s="7"/>
      <c r="W6643" s="7"/>
      <c r="X6643" s="7"/>
      <c r="Y6643" s="7"/>
      <c r="Z6643" s="7"/>
    </row>
    <row r="6644" spans="1:26">
      <c r="A6644" s="7"/>
      <c r="B6644" s="7"/>
      <c r="C6644" s="7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7"/>
      <c r="R6644" s="7"/>
      <c r="S6644" s="7"/>
      <c r="T6644" s="7"/>
      <c r="U6644" s="7"/>
      <c r="V6644" s="7"/>
      <c r="W6644" s="7"/>
      <c r="X6644" s="7"/>
      <c r="Y6644" s="7"/>
      <c r="Z6644" s="7"/>
    </row>
    <row r="6645" spans="1:26">
      <c r="A6645" s="7"/>
      <c r="B6645" s="7"/>
      <c r="C6645" s="7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7"/>
      <c r="R6645" s="7"/>
      <c r="S6645" s="7"/>
      <c r="T6645" s="7"/>
      <c r="U6645" s="7"/>
      <c r="V6645" s="7"/>
      <c r="W6645" s="7"/>
      <c r="X6645" s="7"/>
      <c r="Y6645" s="7"/>
      <c r="Z6645" s="7"/>
    </row>
    <row r="6646" spans="1:26">
      <c r="A6646" s="7"/>
      <c r="B6646" s="7"/>
      <c r="C6646" s="7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7"/>
      <c r="R6646" s="7"/>
      <c r="S6646" s="7"/>
      <c r="T6646" s="7"/>
      <c r="U6646" s="7"/>
      <c r="V6646" s="7"/>
      <c r="W6646" s="7"/>
      <c r="X6646" s="7"/>
      <c r="Y6646" s="7"/>
      <c r="Z6646" s="7"/>
    </row>
    <row r="6647" spans="1:26">
      <c r="A6647" s="7"/>
      <c r="B6647" s="7"/>
      <c r="C6647" s="7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7"/>
      <c r="R6647" s="7"/>
      <c r="S6647" s="7"/>
      <c r="T6647" s="7"/>
      <c r="U6647" s="7"/>
      <c r="V6647" s="7"/>
      <c r="W6647" s="7"/>
      <c r="X6647" s="7"/>
      <c r="Y6647" s="7"/>
      <c r="Z6647" s="7"/>
    </row>
    <row r="6648" spans="1:26">
      <c r="A6648" s="7"/>
      <c r="B6648" s="7"/>
      <c r="C6648" s="7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7"/>
      <c r="P6648" s="7"/>
      <c r="Q6648" s="7"/>
      <c r="R6648" s="7"/>
      <c r="S6648" s="7"/>
      <c r="T6648" s="7"/>
      <c r="U6648" s="7"/>
      <c r="V6648" s="7"/>
      <c r="W6648" s="7"/>
      <c r="X6648" s="7"/>
      <c r="Y6648" s="7"/>
      <c r="Z6648" s="7"/>
    </row>
    <row r="6649" spans="1:26">
      <c r="A6649" s="7"/>
      <c r="B6649" s="7"/>
      <c r="C6649" s="7"/>
      <c r="D6649" s="7"/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7"/>
      <c r="R6649" s="7"/>
      <c r="S6649" s="7"/>
      <c r="T6649" s="7"/>
      <c r="U6649" s="7"/>
      <c r="V6649" s="7"/>
      <c r="W6649" s="7"/>
      <c r="X6649" s="7"/>
      <c r="Y6649" s="7"/>
      <c r="Z6649" s="7"/>
    </row>
    <row r="6650" spans="1:26">
      <c r="A6650" s="7"/>
      <c r="B6650" s="7"/>
      <c r="C6650" s="7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7"/>
      <c r="R6650" s="7"/>
      <c r="S6650" s="7"/>
      <c r="T6650" s="7"/>
      <c r="U6650" s="7"/>
      <c r="V6650" s="7"/>
      <c r="W6650" s="7"/>
      <c r="X6650" s="7"/>
      <c r="Y6650" s="7"/>
      <c r="Z6650" s="7"/>
    </row>
    <row r="6651" spans="1:26">
      <c r="A6651" s="7"/>
      <c r="B6651" s="7"/>
      <c r="C6651" s="7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/>
      <c r="Q6651" s="7"/>
      <c r="R6651" s="7"/>
      <c r="S6651" s="7"/>
      <c r="T6651" s="7"/>
      <c r="U6651" s="7"/>
      <c r="V6651" s="7"/>
      <c r="W6651" s="7"/>
      <c r="X6651" s="7"/>
      <c r="Y6651" s="7"/>
      <c r="Z6651" s="7"/>
    </row>
    <row r="6652" spans="1:26">
      <c r="A6652" s="7"/>
      <c r="B6652" s="7"/>
      <c r="C6652" s="7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7"/>
      <c r="R6652" s="7"/>
      <c r="S6652" s="7"/>
      <c r="T6652" s="7"/>
      <c r="U6652" s="7"/>
      <c r="V6652" s="7"/>
      <c r="W6652" s="7"/>
      <c r="X6652" s="7"/>
      <c r="Y6652" s="7"/>
      <c r="Z6652" s="7"/>
    </row>
    <row r="6653" spans="1:26">
      <c r="A6653" s="7"/>
      <c r="B6653" s="7"/>
      <c r="C6653" s="7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7"/>
      <c r="P6653" s="7"/>
      <c r="Q6653" s="7"/>
      <c r="R6653" s="7"/>
      <c r="S6653" s="7"/>
      <c r="T6653" s="7"/>
      <c r="U6653" s="7"/>
      <c r="V6653" s="7"/>
      <c r="W6653" s="7"/>
      <c r="X6653" s="7"/>
      <c r="Y6653" s="7"/>
      <c r="Z6653" s="7"/>
    </row>
    <row r="6654" spans="1:26">
      <c r="A6654" s="7"/>
      <c r="B6654" s="7"/>
      <c r="C6654" s="7"/>
      <c r="D6654" s="7"/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7"/>
      <c r="R6654" s="7"/>
      <c r="S6654" s="7"/>
      <c r="T6654" s="7"/>
      <c r="U6654" s="7"/>
      <c r="V6654" s="7"/>
      <c r="W6654" s="7"/>
      <c r="X6654" s="7"/>
      <c r="Y6654" s="7"/>
      <c r="Z6654" s="7"/>
    </row>
    <row r="6655" spans="1:26">
      <c r="A6655" s="7"/>
      <c r="B6655" s="7"/>
      <c r="C6655" s="7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7"/>
      <c r="R6655" s="7"/>
      <c r="S6655" s="7"/>
      <c r="T6655" s="7"/>
      <c r="U6655" s="7"/>
      <c r="V6655" s="7"/>
      <c r="W6655" s="7"/>
      <c r="X6655" s="7"/>
      <c r="Y6655" s="7"/>
      <c r="Z6655" s="7"/>
    </row>
    <row r="6656" spans="1:26">
      <c r="A6656" s="7"/>
      <c r="B6656" s="7"/>
      <c r="C6656" s="7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7"/>
      <c r="R6656" s="7"/>
      <c r="S6656" s="7"/>
      <c r="T6656" s="7"/>
      <c r="U6656" s="7"/>
      <c r="V6656" s="7"/>
      <c r="W6656" s="7"/>
      <c r="X6656" s="7"/>
      <c r="Y6656" s="7"/>
      <c r="Z6656" s="7"/>
    </row>
    <row r="6657" spans="1:26">
      <c r="A6657" s="7"/>
      <c r="B6657" s="7"/>
      <c r="C6657" s="7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7"/>
      <c r="R6657" s="7"/>
      <c r="S6657" s="7"/>
      <c r="T6657" s="7"/>
      <c r="U6657" s="7"/>
      <c r="V6657" s="7"/>
      <c r="W6657" s="7"/>
      <c r="X6657" s="7"/>
      <c r="Y6657" s="7"/>
      <c r="Z6657" s="7"/>
    </row>
    <row r="6658" spans="1:26">
      <c r="A6658" s="7"/>
      <c r="B6658" s="7"/>
      <c r="C6658" s="7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7"/>
      <c r="R6658" s="7"/>
      <c r="S6658" s="7"/>
      <c r="T6658" s="7"/>
      <c r="U6658" s="7"/>
      <c r="V6658" s="7"/>
      <c r="W6658" s="7"/>
      <c r="X6658" s="7"/>
      <c r="Y6658" s="7"/>
      <c r="Z6658" s="7"/>
    </row>
    <row r="6659" spans="1:26">
      <c r="A6659" s="7"/>
      <c r="B6659" s="7"/>
      <c r="C6659" s="7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7"/>
      <c r="R6659" s="7"/>
      <c r="S6659" s="7"/>
      <c r="T6659" s="7"/>
      <c r="U6659" s="7"/>
      <c r="V6659" s="7"/>
      <c r="W6659" s="7"/>
      <c r="X6659" s="7"/>
      <c r="Y6659" s="7"/>
      <c r="Z6659" s="7"/>
    </row>
    <row r="6660" spans="1:26">
      <c r="A6660" s="7"/>
      <c r="B6660" s="7"/>
      <c r="C6660" s="7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7"/>
      <c r="R6660" s="7"/>
      <c r="S6660" s="7"/>
      <c r="T6660" s="7"/>
      <c r="U6660" s="7"/>
      <c r="V6660" s="7"/>
      <c r="W6660" s="7"/>
      <c r="X6660" s="7"/>
      <c r="Y6660" s="7"/>
      <c r="Z6660" s="7"/>
    </row>
    <row r="6661" spans="1:26">
      <c r="A6661" s="7"/>
      <c r="B6661" s="7"/>
      <c r="C6661" s="7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7"/>
      <c r="R6661" s="7"/>
      <c r="S6661" s="7"/>
      <c r="T6661" s="7"/>
      <c r="U6661" s="7"/>
      <c r="V6661" s="7"/>
      <c r="W6661" s="7"/>
      <c r="X6661" s="7"/>
      <c r="Y6661" s="7"/>
      <c r="Z6661" s="7"/>
    </row>
    <row r="6662" spans="1:26">
      <c r="A6662" s="7"/>
      <c r="B6662" s="7"/>
      <c r="C6662" s="7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7"/>
      <c r="R6662" s="7"/>
      <c r="S6662" s="7"/>
      <c r="T6662" s="7"/>
      <c r="U6662" s="7"/>
      <c r="V6662" s="7"/>
      <c r="W6662" s="7"/>
      <c r="X6662" s="7"/>
      <c r="Y6662" s="7"/>
      <c r="Z6662" s="7"/>
    </row>
    <row r="6663" spans="1:26">
      <c r="A6663" s="7"/>
      <c r="B6663" s="7"/>
      <c r="C6663" s="7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7"/>
      <c r="R6663" s="7"/>
      <c r="S6663" s="7"/>
      <c r="T6663" s="7"/>
      <c r="U6663" s="7"/>
      <c r="V6663" s="7"/>
      <c r="W6663" s="7"/>
      <c r="X6663" s="7"/>
      <c r="Y6663" s="7"/>
      <c r="Z6663" s="7"/>
    </row>
    <row r="6664" spans="1:26">
      <c r="A6664" s="7"/>
      <c r="B6664" s="7"/>
      <c r="C6664" s="7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7"/>
      <c r="R6664" s="7"/>
      <c r="S6664" s="7"/>
      <c r="T6664" s="7"/>
      <c r="U6664" s="7"/>
      <c r="V6664" s="7"/>
      <c r="W6664" s="7"/>
      <c r="X6664" s="7"/>
      <c r="Y6664" s="7"/>
      <c r="Z6664" s="7"/>
    </row>
    <row r="6665" spans="1:26">
      <c r="A6665" s="7"/>
      <c r="B6665" s="7"/>
      <c r="C6665" s="7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7"/>
      <c r="R6665" s="7"/>
      <c r="S6665" s="7"/>
      <c r="T6665" s="7"/>
      <c r="U6665" s="7"/>
      <c r="V6665" s="7"/>
      <c r="W6665" s="7"/>
      <c r="X6665" s="7"/>
      <c r="Y6665" s="7"/>
      <c r="Z6665" s="7"/>
    </row>
    <row r="6666" spans="1:26">
      <c r="A6666" s="7"/>
      <c r="B6666" s="7"/>
      <c r="C6666" s="7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7"/>
      <c r="R6666" s="7"/>
      <c r="S6666" s="7"/>
      <c r="T6666" s="7"/>
      <c r="U6666" s="7"/>
      <c r="V6666" s="7"/>
      <c r="W6666" s="7"/>
      <c r="X6666" s="7"/>
      <c r="Y6666" s="7"/>
      <c r="Z6666" s="7"/>
    </row>
    <row r="6667" spans="1:26">
      <c r="A6667" s="7"/>
      <c r="B6667" s="7"/>
      <c r="C6667" s="7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7"/>
      <c r="R6667" s="7"/>
      <c r="S6667" s="7"/>
      <c r="T6667" s="7"/>
      <c r="U6667" s="7"/>
      <c r="V6667" s="7"/>
      <c r="W6667" s="7"/>
      <c r="X6667" s="7"/>
      <c r="Y6667" s="7"/>
      <c r="Z6667" s="7"/>
    </row>
    <row r="6668" spans="1:26">
      <c r="A6668" s="7"/>
      <c r="B6668" s="7"/>
      <c r="C6668" s="7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7"/>
      <c r="R6668" s="7"/>
      <c r="S6668" s="7"/>
      <c r="T6668" s="7"/>
      <c r="U6668" s="7"/>
      <c r="V6668" s="7"/>
      <c r="W6668" s="7"/>
      <c r="X6668" s="7"/>
      <c r="Y6668" s="7"/>
      <c r="Z6668" s="7"/>
    </row>
    <row r="6669" spans="1:26">
      <c r="A6669" s="7"/>
      <c r="B6669" s="7"/>
      <c r="C6669" s="7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7"/>
      <c r="P6669" s="7"/>
      <c r="Q6669" s="7"/>
      <c r="R6669" s="7"/>
      <c r="S6669" s="7"/>
      <c r="T6669" s="7"/>
      <c r="U6669" s="7"/>
      <c r="V6669" s="7"/>
      <c r="W6669" s="7"/>
      <c r="X6669" s="7"/>
      <c r="Y6669" s="7"/>
      <c r="Z6669" s="7"/>
    </row>
    <row r="6670" spans="1:26">
      <c r="A6670" s="7"/>
      <c r="B6670" s="7"/>
      <c r="C6670" s="7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7"/>
      <c r="R6670" s="7"/>
      <c r="S6670" s="7"/>
      <c r="T6670" s="7"/>
      <c r="U6670" s="7"/>
      <c r="V6670" s="7"/>
      <c r="W6670" s="7"/>
      <c r="X6670" s="7"/>
      <c r="Y6670" s="7"/>
      <c r="Z6670" s="7"/>
    </row>
    <row r="6671" spans="1:26">
      <c r="A6671" s="7"/>
      <c r="B6671" s="7"/>
      <c r="C6671" s="7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7"/>
      <c r="R6671" s="7"/>
      <c r="S6671" s="7"/>
      <c r="T6671" s="7"/>
      <c r="U6671" s="7"/>
      <c r="V6671" s="7"/>
      <c r="W6671" s="7"/>
      <c r="X6671" s="7"/>
      <c r="Y6671" s="7"/>
      <c r="Z6671" s="7"/>
    </row>
    <row r="6672" spans="1:26">
      <c r="A6672" s="7"/>
      <c r="B6672" s="7"/>
      <c r="C6672" s="7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7"/>
      <c r="R6672" s="7"/>
      <c r="S6672" s="7"/>
      <c r="T6672" s="7"/>
      <c r="U6672" s="7"/>
      <c r="V6672" s="7"/>
      <c r="W6672" s="7"/>
      <c r="X6672" s="7"/>
      <c r="Y6672" s="7"/>
      <c r="Z6672" s="7"/>
    </row>
    <row r="6673" spans="1:26">
      <c r="A6673" s="7"/>
      <c r="B6673" s="7"/>
      <c r="C6673" s="7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7"/>
      <c r="R6673" s="7"/>
      <c r="S6673" s="7"/>
      <c r="T6673" s="7"/>
      <c r="U6673" s="7"/>
      <c r="V6673" s="7"/>
      <c r="W6673" s="7"/>
      <c r="X6673" s="7"/>
      <c r="Y6673" s="7"/>
      <c r="Z6673" s="7"/>
    </row>
    <row r="6674" spans="1:26">
      <c r="A6674" s="7"/>
      <c r="B6674" s="7"/>
      <c r="C6674" s="7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7"/>
      <c r="R6674" s="7"/>
      <c r="S6674" s="7"/>
      <c r="T6674" s="7"/>
      <c r="U6674" s="7"/>
      <c r="V6674" s="7"/>
      <c r="W6674" s="7"/>
      <c r="X6674" s="7"/>
      <c r="Y6674" s="7"/>
      <c r="Z6674" s="7"/>
    </row>
    <row r="6675" spans="1:26">
      <c r="A6675" s="7"/>
      <c r="B6675" s="7"/>
      <c r="C6675" s="7"/>
      <c r="D6675" s="7"/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7"/>
      <c r="R6675" s="7"/>
      <c r="S6675" s="7"/>
      <c r="T6675" s="7"/>
      <c r="U6675" s="7"/>
      <c r="V6675" s="7"/>
      <c r="W6675" s="7"/>
      <c r="X6675" s="7"/>
      <c r="Y6675" s="7"/>
      <c r="Z6675" s="7"/>
    </row>
    <row r="6676" spans="1:26">
      <c r="A6676" s="7"/>
      <c r="B6676" s="7"/>
      <c r="C6676" s="7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7"/>
      <c r="R6676" s="7"/>
      <c r="S6676" s="7"/>
      <c r="T6676" s="7"/>
      <c r="U6676" s="7"/>
      <c r="V6676" s="7"/>
      <c r="W6676" s="7"/>
      <c r="X6676" s="7"/>
      <c r="Y6676" s="7"/>
      <c r="Z6676" s="7"/>
    </row>
    <row r="6677" spans="1:26">
      <c r="A6677" s="7"/>
      <c r="B6677" s="7"/>
      <c r="C6677" s="7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7"/>
      <c r="R6677" s="7"/>
      <c r="S6677" s="7"/>
      <c r="T6677" s="7"/>
      <c r="U6677" s="7"/>
      <c r="V6677" s="7"/>
      <c r="W6677" s="7"/>
      <c r="X6677" s="7"/>
      <c r="Y6677" s="7"/>
      <c r="Z6677" s="7"/>
    </row>
    <row r="6678" spans="1:26">
      <c r="A6678" s="7"/>
      <c r="B6678" s="7"/>
      <c r="C6678" s="7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7"/>
      <c r="R6678" s="7"/>
      <c r="S6678" s="7"/>
      <c r="T6678" s="7"/>
      <c r="U6678" s="7"/>
      <c r="V6678" s="7"/>
      <c r="W6678" s="7"/>
      <c r="X6678" s="7"/>
      <c r="Y6678" s="7"/>
      <c r="Z6678" s="7"/>
    </row>
    <row r="6679" spans="1:26">
      <c r="A6679" s="7"/>
      <c r="B6679" s="7"/>
      <c r="C6679" s="7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7"/>
      <c r="R6679" s="7"/>
      <c r="S6679" s="7"/>
      <c r="T6679" s="7"/>
      <c r="U6679" s="7"/>
      <c r="V6679" s="7"/>
      <c r="W6679" s="7"/>
      <c r="X6679" s="7"/>
      <c r="Y6679" s="7"/>
      <c r="Z6679" s="7"/>
    </row>
    <row r="6680" spans="1:26">
      <c r="A6680" s="7"/>
      <c r="B6680" s="7"/>
      <c r="C6680" s="7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7"/>
      <c r="R6680" s="7"/>
      <c r="S6680" s="7"/>
      <c r="T6680" s="7"/>
      <c r="U6680" s="7"/>
      <c r="V6680" s="7"/>
      <c r="W6680" s="7"/>
      <c r="X6680" s="7"/>
      <c r="Y6680" s="7"/>
      <c r="Z6680" s="7"/>
    </row>
    <row r="6681" spans="1:26">
      <c r="A6681" s="7"/>
      <c r="B6681" s="7"/>
      <c r="C6681" s="7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7"/>
      <c r="R6681" s="7"/>
      <c r="S6681" s="7"/>
      <c r="T6681" s="7"/>
      <c r="U6681" s="7"/>
      <c r="V6681" s="7"/>
      <c r="W6681" s="7"/>
      <c r="X6681" s="7"/>
      <c r="Y6681" s="7"/>
      <c r="Z6681" s="7"/>
    </row>
    <row r="6682" spans="1:26">
      <c r="A6682" s="7"/>
      <c r="B6682" s="7"/>
      <c r="C6682" s="7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7"/>
      <c r="R6682" s="7"/>
      <c r="S6682" s="7"/>
      <c r="T6682" s="7"/>
      <c r="U6682" s="7"/>
      <c r="V6682" s="7"/>
      <c r="W6682" s="7"/>
      <c r="X6682" s="7"/>
      <c r="Y6682" s="7"/>
      <c r="Z6682" s="7"/>
    </row>
    <row r="6683" spans="1:26">
      <c r="A6683" s="7"/>
      <c r="B6683" s="7"/>
      <c r="C6683" s="7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7"/>
      <c r="R6683" s="7"/>
      <c r="S6683" s="7"/>
      <c r="T6683" s="7"/>
      <c r="U6683" s="7"/>
      <c r="V6683" s="7"/>
      <c r="W6683" s="7"/>
      <c r="X6683" s="7"/>
      <c r="Y6683" s="7"/>
      <c r="Z6683" s="7"/>
    </row>
    <row r="6684" spans="1:26">
      <c r="A6684" s="7"/>
      <c r="B6684" s="7"/>
      <c r="C6684" s="7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7"/>
      <c r="R6684" s="7"/>
      <c r="S6684" s="7"/>
      <c r="T6684" s="7"/>
      <c r="U6684" s="7"/>
      <c r="V6684" s="7"/>
      <c r="W6684" s="7"/>
      <c r="X6684" s="7"/>
      <c r="Y6684" s="7"/>
      <c r="Z6684" s="7"/>
    </row>
    <row r="6685" spans="1:26">
      <c r="A6685" s="7"/>
      <c r="B6685" s="7"/>
      <c r="C6685" s="7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7"/>
      <c r="R6685" s="7"/>
      <c r="S6685" s="7"/>
      <c r="T6685" s="7"/>
      <c r="U6685" s="7"/>
      <c r="V6685" s="7"/>
      <c r="W6685" s="7"/>
      <c r="X6685" s="7"/>
      <c r="Y6685" s="7"/>
      <c r="Z6685" s="7"/>
    </row>
    <row r="6686" spans="1:26">
      <c r="A6686" s="7"/>
      <c r="B6686" s="7"/>
      <c r="C6686" s="7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7"/>
      <c r="R6686" s="7"/>
      <c r="S6686" s="7"/>
      <c r="T6686" s="7"/>
      <c r="U6686" s="7"/>
      <c r="V6686" s="7"/>
      <c r="W6686" s="7"/>
      <c r="X6686" s="7"/>
      <c r="Y6686" s="7"/>
      <c r="Z6686" s="7"/>
    </row>
    <row r="6687" spans="1:26">
      <c r="A6687" s="7"/>
      <c r="B6687" s="7"/>
      <c r="C6687" s="7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7"/>
      <c r="R6687" s="7"/>
      <c r="S6687" s="7"/>
      <c r="T6687" s="7"/>
      <c r="U6687" s="7"/>
      <c r="V6687" s="7"/>
      <c r="W6687" s="7"/>
      <c r="X6687" s="7"/>
      <c r="Y6687" s="7"/>
      <c r="Z6687" s="7"/>
    </row>
    <row r="6688" spans="1:26">
      <c r="A6688" s="7"/>
      <c r="B6688" s="7"/>
      <c r="C6688" s="7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7"/>
      <c r="R6688" s="7"/>
      <c r="S6688" s="7"/>
      <c r="T6688" s="7"/>
      <c r="U6688" s="7"/>
      <c r="V6688" s="7"/>
      <c r="W6688" s="7"/>
      <c r="X6688" s="7"/>
      <c r="Y6688" s="7"/>
      <c r="Z6688" s="7"/>
    </row>
    <row r="6689" spans="1:26">
      <c r="A6689" s="7"/>
      <c r="B6689" s="7"/>
      <c r="C6689" s="7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7"/>
      <c r="R6689" s="7"/>
      <c r="S6689" s="7"/>
      <c r="T6689" s="7"/>
      <c r="U6689" s="7"/>
      <c r="V6689" s="7"/>
      <c r="W6689" s="7"/>
      <c r="X6689" s="7"/>
      <c r="Y6689" s="7"/>
      <c r="Z6689" s="7"/>
    </row>
    <row r="6690" spans="1:26">
      <c r="A6690" s="7"/>
      <c r="B6690" s="7"/>
      <c r="C6690" s="7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7"/>
      <c r="R6690" s="7"/>
      <c r="S6690" s="7"/>
      <c r="T6690" s="7"/>
      <c r="U6690" s="7"/>
      <c r="V6690" s="7"/>
      <c r="W6690" s="7"/>
      <c r="X6690" s="7"/>
      <c r="Y6690" s="7"/>
      <c r="Z6690" s="7"/>
    </row>
    <row r="6691" spans="1:26">
      <c r="A6691" s="7"/>
      <c r="B6691" s="7"/>
      <c r="C6691" s="7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7"/>
      <c r="R6691" s="7"/>
      <c r="S6691" s="7"/>
      <c r="T6691" s="7"/>
      <c r="U6691" s="7"/>
      <c r="V6691" s="7"/>
      <c r="W6691" s="7"/>
      <c r="X6691" s="7"/>
      <c r="Y6691" s="7"/>
      <c r="Z6691" s="7"/>
    </row>
    <row r="6692" spans="1:26">
      <c r="A6692" s="7"/>
      <c r="B6692" s="7"/>
      <c r="C6692" s="7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7"/>
      <c r="R6692" s="7"/>
      <c r="S6692" s="7"/>
      <c r="T6692" s="7"/>
      <c r="U6692" s="7"/>
      <c r="V6692" s="7"/>
      <c r="W6692" s="7"/>
      <c r="X6692" s="7"/>
      <c r="Y6692" s="7"/>
      <c r="Z6692" s="7"/>
    </row>
    <row r="6693" spans="1:26">
      <c r="A6693" s="7"/>
      <c r="B6693" s="7"/>
      <c r="C6693" s="7"/>
      <c r="D6693" s="7"/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7"/>
      <c r="R6693" s="7"/>
      <c r="S6693" s="7"/>
      <c r="T6693" s="7"/>
      <c r="U6693" s="7"/>
      <c r="V6693" s="7"/>
      <c r="W6693" s="7"/>
      <c r="X6693" s="7"/>
      <c r="Y6693" s="7"/>
      <c r="Z6693" s="7"/>
    </row>
    <row r="6694" spans="1:26">
      <c r="A6694" s="7"/>
      <c r="B6694" s="7"/>
      <c r="C6694" s="7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7"/>
      <c r="R6694" s="7"/>
      <c r="S6694" s="7"/>
      <c r="T6694" s="7"/>
      <c r="U6694" s="7"/>
      <c r="V6694" s="7"/>
      <c r="W6694" s="7"/>
      <c r="X6694" s="7"/>
      <c r="Y6694" s="7"/>
      <c r="Z6694" s="7"/>
    </row>
    <row r="6695" spans="1:26">
      <c r="A6695" s="7"/>
      <c r="B6695" s="7"/>
      <c r="C6695" s="7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7"/>
      <c r="R6695" s="7"/>
      <c r="S6695" s="7"/>
      <c r="T6695" s="7"/>
      <c r="U6695" s="7"/>
      <c r="V6695" s="7"/>
      <c r="W6695" s="7"/>
      <c r="X6695" s="7"/>
      <c r="Y6695" s="7"/>
      <c r="Z6695" s="7"/>
    </row>
    <row r="6696" spans="1:26">
      <c r="A6696" s="7"/>
      <c r="B6696" s="7"/>
      <c r="C6696" s="7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7"/>
      <c r="R6696" s="7"/>
      <c r="S6696" s="7"/>
      <c r="T6696" s="7"/>
      <c r="U6696" s="7"/>
      <c r="V6696" s="7"/>
      <c r="W6696" s="7"/>
      <c r="X6696" s="7"/>
      <c r="Y6696" s="7"/>
      <c r="Z6696" s="7"/>
    </row>
    <row r="6697" spans="1:26">
      <c r="A6697" s="7"/>
      <c r="B6697" s="7"/>
      <c r="C6697" s="7"/>
      <c r="D6697" s="7"/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7"/>
      <c r="R6697" s="7"/>
      <c r="S6697" s="7"/>
      <c r="T6697" s="7"/>
      <c r="U6697" s="7"/>
      <c r="V6697" s="7"/>
      <c r="W6697" s="7"/>
      <c r="X6697" s="7"/>
      <c r="Y6697" s="7"/>
      <c r="Z6697" s="7"/>
    </row>
    <row r="6698" spans="1:26">
      <c r="A6698" s="7"/>
      <c r="B6698" s="7"/>
      <c r="C6698" s="7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7"/>
      <c r="R6698" s="7"/>
      <c r="S6698" s="7"/>
      <c r="T6698" s="7"/>
      <c r="U6698" s="7"/>
      <c r="V6698" s="7"/>
      <c r="W6698" s="7"/>
      <c r="X6698" s="7"/>
      <c r="Y6698" s="7"/>
      <c r="Z6698" s="7"/>
    </row>
    <row r="6699" spans="1:26">
      <c r="A6699" s="7"/>
      <c r="B6699" s="7"/>
      <c r="C6699" s="7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7"/>
      <c r="R6699" s="7"/>
      <c r="S6699" s="7"/>
      <c r="T6699" s="7"/>
      <c r="U6699" s="7"/>
      <c r="V6699" s="7"/>
      <c r="W6699" s="7"/>
      <c r="X6699" s="7"/>
      <c r="Y6699" s="7"/>
      <c r="Z6699" s="7"/>
    </row>
    <row r="6700" spans="1:26">
      <c r="A6700" s="7"/>
      <c r="B6700" s="7"/>
      <c r="C6700" s="7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/>
      <c r="Q6700" s="7"/>
      <c r="R6700" s="7"/>
      <c r="S6700" s="7"/>
      <c r="T6700" s="7"/>
      <c r="U6700" s="7"/>
      <c r="V6700" s="7"/>
      <c r="W6700" s="7"/>
      <c r="X6700" s="7"/>
      <c r="Y6700" s="7"/>
      <c r="Z6700" s="7"/>
    </row>
    <row r="6701" spans="1:26">
      <c r="A6701" s="7"/>
      <c r="B6701" s="7"/>
      <c r="C6701" s="7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7"/>
      <c r="R6701" s="7"/>
      <c r="S6701" s="7"/>
      <c r="T6701" s="7"/>
      <c r="U6701" s="7"/>
      <c r="V6701" s="7"/>
      <c r="W6701" s="7"/>
      <c r="X6701" s="7"/>
      <c r="Y6701" s="7"/>
      <c r="Z6701" s="7"/>
    </row>
    <row r="6702" spans="1:26">
      <c r="A6702" s="7"/>
      <c r="B6702" s="7"/>
      <c r="C6702" s="7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7"/>
      <c r="R6702" s="7"/>
      <c r="S6702" s="7"/>
      <c r="T6702" s="7"/>
      <c r="U6702" s="7"/>
      <c r="V6702" s="7"/>
      <c r="W6702" s="7"/>
      <c r="X6702" s="7"/>
      <c r="Y6702" s="7"/>
      <c r="Z6702" s="7"/>
    </row>
    <row r="6703" spans="1:26">
      <c r="A6703" s="7"/>
      <c r="B6703" s="7"/>
      <c r="C6703" s="7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7"/>
      <c r="R6703" s="7"/>
      <c r="S6703" s="7"/>
      <c r="T6703" s="7"/>
      <c r="U6703" s="7"/>
      <c r="V6703" s="7"/>
      <c r="W6703" s="7"/>
      <c r="X6703" s="7"/>
      <c r="Y6703" s="7"/>
      <c r="Z6703" s="7"/>
    </row>
    <row r="6704" spans="1:26">
      <c r="A6704" s="7"/>
      <c r="B6704" s="7"/>
      <c r="C6704" s="7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7"/>
      <c r="R6704" s="7"/>
      <c r="S6704" s="7"/>
      <c r="T6704" s="7"/>
      <c r="U6704" s="7"/>
      <c r="V6704" s="7"/>
      <c r="W6704" s="7"/>
      <c r="X6704" s="7"/>
      <c r="Y6704" s="7"/>
      <c r="Z6704" s="7"/>
    </row>
    <row r="6705" spans="1:26">
      <c r="A6705" s="7"/>
      <c r="B6705" s="7"/>
      <c r="C6705" s="7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7"/>
      <c r="R6705" s="7"/>
      <c r="S6705" s="7"/>
      <c r="T6705" s="7"/>
      <c r="U6705" s="7"/>
      <c r="V6705" s="7"/>
      <c r="W6705" s="7"/>
      <c r="X6705" s="7"/>
      <c r="Y6705" s="7"/>
      <c r="Z6705" s="7"/>
    </row>
    <row r="6706" spans="1:26">
      <c r="A6706" s="7"/>
      <c r="B6706" s="7"/>
      <c r="C6706" s="7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7"/>
      <c r="R6706" s="7"/>
      <c r="S6706" s="7"/>
      <c r="T6706" s="7"/>
      <c r="U6706" s="7"/>
      <c r="V6706" s="7"/>
      <c r="W6706" s="7"/>
      <c r="X6706" s="7"/>
      <c r="Y6706" s="7"/>
      <c r="Z6706" s="7"/>
    </row>
    <row r="6707" spans="1:26">
      <c r="A6707" s="7"/>
      <c r="B6707" s="7"/>
      <c r="C6707" s="7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7"/>
      <c r="R6707" s="7"/>
      <c r="S6707" s="7"/>
      <c r="T6707" s="7"/>
      <c r="U6707" s="7"/>
      <c r="V6707" s="7"/>
      <c r="W6707" s="7"/>
      <c r="X6707" s="7"/>
      <c r="Y6707" s="7"/>
      <c r="Z6707" s="7"/>
    </row>
    <row r="6708" spans="1:26">
      <c r="A6708" s="7"/>
      <c r="B6708" s="7"/>
      <c r="C6708" s="7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7"/>
      <c r="R6708" s="7"/>
      <c r="S6708" s="7"/>
      <c r="T6708" s="7"/>
      <c r="U6708" s="7"/>
      <c r="V6708" s="7"/>
      <c r="W6708" s="7"/>
      <c r="X6708" s="7"/>
      <c r="Y6708" s="7"/>
      <c r="Z6708" s="7"/>
    </row>
    <row r="6709" spans="1:26">
      <c r="A6709" s="7"/>
      <c r="B6709" s="7"/>
      <c r="C6709" s="7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7"/>
      <c r="R6709" s="7"/>
      <c r="S6709" s="7"/>
      <c r="T6709" s="7"/>
      <c r="U6709" s="7"/>
      <c r="V6709" s="7"/>
      <c r="W6709" s="7"/>
      <c r="X6709" s="7"/>
      <c r="Y6709" s="7"/>
      <c r="Z6709" s="7"/>
    </row>
    <row r="6710" spans="1:26">
      <c r="A6710" s="7"/>
      <c r="B6710" s="7"/>
      <c r="C6710" s="7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7"/>
      <c r="R6710" s="7"/>
      <c r="S6710" s="7"/>
      <c r="T6710" s="7"/>
      <c r="U6710" s="7"/>
      <c r="V6710" s="7"/>
      <c r="W6710" s="7"/>
      <c r="X6710" s="7"/>
      <c r="Y6710" s="7"/>
      <c r="Z6710" s="7"/>
    </row>
    <row r="6711" spans="1:26">
      <c r="A6711" s="7"/>
      <c r="B6711" s="7"/>
      <c r="C6711" s="7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7"/>
      <c r="R6711" s="7"/>
      <c r="S6711" s="7"/>
      <c r="T6711" s="7"/>
      <c r="U6711" s="7"/>
      <c r="V6711" s="7"/>
      <c r="W6711" s="7"/>
      <c r="X6711" s="7"/>
      <c r="Y6711" s="7"/>
      <c r="Z6711" s="7"/>
    </row>
    <row r="6712" spans="1:26">
      <c r="A6712" s="7"/>
      <c r="B6712" s="7"/>
      <c r="C6712" s="7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7"/>
      <c r="R6712" s="7"/>
      <c r="S6712" s="7"/>
      <c r="T6712" s="7"/>
      <c r="U6712" s="7"/>
      <c r="V6712" s="7"/>
      <c r="W6712" s="7"/>
      <c r="X6712" s="7"/>
      <c r="Y6712" s="7"/>
      <c r="Z6712" s="7"/>
    </row>
    <row r="6713" spans="1:26">
      <c r="A6713" s="7"/>
      <c r="B6713" s="7"/>
      <c r="C6713" s="7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7"/>
      <c r="R6713" s="7"/>
      <c r="S6713" s="7"/>
      <c r="T6713" s="7"/>
      <c r="U6713" s="7"/>
      <c r="V6713" s="7"/>
      <c r="W6713" s="7"/>
      <c r="X6713" s="7"/>
      <c r="Y6713" s="7"/>
      <c r="Z6713" s="7"/>
    </row>
    <row r="6714" spans="1:26">
      <c r="A6714" s="7"/>
      <c r="B6714" s="7"/>
      <c r="C6714" s="7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7"/>
      <c r="R6714" s="7"/>
      <c r="S6714" s="7"/>
      <c r="T6714" s="7"/>
      <c r="U6714" s="7"/>
      <c r="V6714" s="7"/>
      <c r="W6714" s="7"/>
      <c r="X6714" s="7"/>
      <c r="Y6714" s="7"/>
      <c r="Z6714" s="7"/>
    </row>
    <row r="6715" spans="1:26">
      <c r="A6715" s="7"/>
      <c r="B6715" s="7"/>
      <c r="C6715" s="7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7"/>
      <c r="R6715" s="7"/>
      <c r="S6715" s="7"/>
      <c r="T6715" s="7"/>
      <c r="U6715" s="7"/>
      <c r="V6715" s="7"/>
      <c r="W6715" s="7"/>
      <c r="X6715" s="7"/>
      <c r="Y6715" s="7"/>
      <c r="Z6715" s="7"/>
    </row>
    <row r="6716" spans="1:26">
      <c r="A6716" s="7"/>
      <c r="B6716" s="7"/>
      <c r="C6716" s="7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7"/>
      <c r="R6716" s="7"/>
      <c r="S6716" s="7"/>
      <c r="T6716" s="7"/>
      <c r="U6716" s="7"/>
      <c r="V6716" s="7"/>
      <c r="W6716" s="7"/>
      <c r="X6716" s="7"/>
      <c r="Y6716" s="7"/>
      <c r="Z6716" s="7"/>
    </row>
    <row r="6717" spans="1:26">
      <c r="A6717" s="7"/>
      <c r="B6717" s="7"/>
      <c r="C6717" s="7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7"/>
      <c r="R6717" s="7"/>
      <c r="S6717" s="7"/>
      <c r="T6717" s="7"/>
      <c r="U6717" s="7"/>
      <c r="V6717" s="7"/>
      <c r="W6717" s="7"/>
      <c r="X6717" s="7"/>
      <c r="Y6717" s="7"/>
      <c r="Z6717" s="7"/>
    </row>
    <row r="6718" spans="1:26">
      <c r="A6718" s="7"/>
      <c r="B6718" s="7"/>
      <c r="C6718" s="7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7"/>
      <c r="R6718" s="7"/>
      <c r="S6718" s="7"/>
      <c r="T6718" s="7"/>
      <c r="U6718" s="7"/>
      <c r="V6718" s="7"/>
      <c r="W6718" s="7"/>
      <c r="X6718" s="7"/>
      <c r="Y6718" s="7"/>
      <c r="Z6718" s="7"/>
    </row>
    <row r="6719" spans="1:26">
      <c r="A6719" s="7"/>
      <c r="B6719" s="7"/>
      <c r="C6719" s="7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7"/>
      <c r="R6719" s="7"/>
      <c r="S6719" s="7"/>
      <c r="T6719" s="7"/>
      <c r="U6719" s="7"/>
      <c r="V6719" s="7"/>
      <c r="W6719" s="7"/>
      <c r="X6719" s="7"/>
      <c r="Y6719" s="7"/>
      <c r="Z6719" s="7"/>
    </row>
    <row r="6720" spans="1:26">
      <c r="A6720" s="7"/>
      <c r="B6720" s="7"/>
      <c r="C6720" s="7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7"/>
      <c r="R6720" s="7"/>
      <c r="S6720" s="7"/>
      <c r="T6720" s="7"/>
      <c r="U6720" s="7"/>
      <c r="V6720" s="7"/>
      <c r="W6720" s="7"/>
      <c r="X6720" s="7"/>
      <c r="Y6720" s="7"/>
      <c r="Z6720" s="7"/>
    </row>
    <row r="6721" spans="1:26">
      <c r="A6721" s="7"/>
      <c r="B6721" s="7"/>
      <c r="C6721" s="7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7"/>
      <c r="R6721" s="7"/>
      <c r="S6721" s="7"/>
      <c r="T6721" s="7"/>
      <c r="U6721" s="7"/>
      <c r="V6721" s="7"/>
      <c r="W6721" s="7"/>
      <c r="X6721" s="7"/>
      <c r="Y6721" s="7"/>
      <c r="Z6721" s="7"/>
    </row>
    <row r="6722" spans="1:26">
      <c r="A6722" s="7"/>
      <c r="B6722" s="7"/>
      <c r="C6722" s="7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7"/>
      <c r="P6722" s="7"/>
      <c r="Q6722" s="7"/>
      <c r="R6722" s="7"/>
      <c r="S6722" s="7"/>
      <c r="T6722" s="7"/>
      <c r="U6722" s="7"/>
      <c r="V6722" s="7"/>
      <c r="W6722" s="7"/>
      <c r="X6722" s="7"/>
      <c r="Y6722" s="7"/>
      <c r="Z6722" s="7"/>
    </row>
    <row r="6723" spans="1:26">
      <c r="A6723" s="7"/>
      <c r="B6723" s="7"/>
      <c r="C6723" s="7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7"/>
      <c r="R6723" s="7"/>
      <c r="S6723" s="7"/>
      <c r="T6723" s="7"/>
      <c r="U6723" s="7"/>
      <c r="V6723" s="7"/>
      <c r="W6723" s="7"/>
      <c r="X6723" s="7"/>
      <c r="Y6723" s="7"/>
      <c r="Z6723" s="7"/>
    </row>
    <row r="6724" spans="1:26">
      <c r="A6724" s="7"/>
      <c r="B6724" s="7"/>
      <c r="C6724" s="7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7"/>
      <c r="R6724" s="7"/>
      <c r="S6724" s="7"/>
      <c r="T6724" s="7"/>
      <c r="U6724" s="7"/>
      <c r="V6724" s="7"/>
      <c r="W6724" s="7"/>
      <c r="X6724" s="7"/>
      <c r="Y6724" s="7"/>
      <c r="Z6724" s="7"/>
    </row>
    <row r="6725" spans="1:26">
      <c r="A6725" s="7"/>
      <c r="B6725" s="7"/>
      <c r="C6725" s="7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7"/>
      <c r="R6725" s="7"/>
      <c r="S6725" s="7"/>
      <c r="T6725" s="7"/>
      <c r="U6725" s="7"/>
      <c r="V6725" s="7"/>
      <c r="W6725" s="7"/>
      <c r="X6725" s="7"/>
      <c r="Y6725" s="7"/>
      <c r="Z6725" s="7"/>
    </row>
    <row r="6726" spans="1:26">
      <c r="A6726" s="7"/>
      <c r="B6726" s="7"/>
      <c r="C6726" s="7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7"/>
      <c r="R6726" s="7"/>
      <c r="S6726" s="7"/>
      <c r="T6726" s="7"/>
      <c r="U6726" s="7"/>
      <c r="V6726" s="7"/>
      <c r="W6726" s="7"/>
      <c r="X6726" s="7"/>
      <c r="Y6726" s="7"/>
      <c r="Z6726" s="7"/>
    </row>
    <row r="6727" spans="1:26">
      <c r="A6727" s="7"/>
      <c r="B6727" s="7"/>
      <c r="C6727" s="7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7"/>
      <c r="R6727" s="7"/>
      <c r="S6727" s="7"/>
      <c r="T6727" s="7"/>
      <c r="U6727" s="7"/>
      <c r="V6727" s="7"/>
      <c r="W6727" s="7"/>
      <c r="X6727" s="7"/>
      <c r="Y6727" s="7"/>
      <c r="Z6727" s="7"/>
    </row>
    <row r="6728" spans="1:26">
      <c r="A6728" s="7"/>
      <c r="B6728" s="7"/>
      <c r="C6728" s="7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7"/>
      <c r="R6728" s="7"/>
      <c r="S6728" s="7"/>
      <c r="T6728" s="7"/>
      <c r="U6728" s="7"/>
      <c r="V6728" s="7"/>
      <c r="W6728" s="7"/>
      <c r="X6728" s="7"/>
      <c r="Y6728" s="7"/>
      <c r="Z6728" s="7"/>
    </row>
    <row r="6729" spans="1:26">
      <c r="A6729" s="7"/>
      <c r="B6729" s="7"/>
      <c r="C6729" s="7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7"/>
      <c r="R6729" s="7"/>
      <c r="S6729" s="7"/>
      <c r="T6729" s="7"/>
      <c r="U6729" s="7"/>
      <c r="V6729" s="7"/>
      <c r="W6729" s="7"/>
      <c r="X6729" s="7"/>
      <c r="Y6729" s="7"/>
      <c r="Z6729" s="7"/>
    </row>
    <row r="6730" spans="1:26">
      <c r="A6730" s="7"/>
      <c r="B6730" s="7"/>
      <c r="C6730" s="7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7"/>
      <c r="R6730" s="7"/>
      <c r="S6730" s="7"/>
      <c r="T6730" s="7"/>
      <c r="U6730" s="7"/>
      <c r="V6730" s="7"/>
      <c r="W6730" s="7"/>
      <c r="X6730" s="7"/>
      <c r="Y6730" s="7"/>
      <c r="Z6730" s="7"/>
    </row>
    <row r="6731" spans="1:26">
      <c r="A6731" s="7"/>
      <c r="B6731" s="7"/>
      <c r="C6731" s="7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7"/>
      <c r="R6731" s="7"/>
      <c r="S6731" s="7"/>
      <c r="T6731" s="7"/>
      <c r="U6731" s="7"/>
      <c r="V6731" s="7"/>
      <c r="W6731" s="7"/>
      <c r="X6731" s="7"/>
      <c r="Y6731" s="7"/>
      <c r="Z6731" s="7"/>
    </row>
    <row r="6732" spans="1:26">
      <c r="A6732" s="7"/>
      <c r="B6732" s="7"/>
      <c r="C6732" s="7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7"/>
      <c r="R6732" s="7"/>
      <c r="S6732" s="7"/>
      <c r="T6732" s="7"/>
      <c r="U6732" s="7"/>
      <c r="V6732" s="7"/>
      <c r="W6732" s="7"/>
      <c r="X6732" s="7"/>
      <c r="Y6732" s="7"/>
      <c r="Z6732" s="7"/>
    </row>
    <row r="6733" spans="1:26">
      <c r="A6733" s="7"/>
      <c r="B6733" s="7"/>
      <c r="C6733" s="7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7"/>
      <c r="R6733" s="7"/>
      <c r="S6733" s="7"/>
      <c r="T6733" s="7"/>
      <c r="U6733" s="7"/>
      <c r="V6733" s="7"/>
      <c r="W6733" s="7"/>
      <c r="X6733" s="7"/>
      <c r="Y6733" s="7"/>
      <c r="Z6733" s="7"/>
    </row>
    <row r="6734" spans="1:26">
      <c r="A6734" s="7"/>
      <c r="B6734" s="7"/>
      <c r="C6734" s="7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7"/>
      <c r="R6734" s="7"/>
      <c r="S6734" s="7"/>
      <c r="T6734" s="7"/>
      <c r="U6734" s="7"/>
      <c r="V6734" s="7"/>
      <c r="W6734" s="7"/>
      <c r="X6734" s="7"/>
      <c r="Y6734" s="7"/>
      <c r="Z6734" s="7"/>
    </row>
    <row r="6735" spans="1:26">
      <c r="A6735" s="7"/>
      <c r="B6735" s="7"/>
      <c r="C6735" s="7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7"/>
      <c r="P6735" s="7"/>
      <c r="Q6735" s="7"/>
      <c r="R6735" s="7"/>
      <c r="S6735" s="7"/>
      <c r="T6735" s="7"/>
      <c r="U6735" s="7"/>
      <c r="V6735" s="7"/>
      <c r="W6735" s="7"/>
      <c r="X6735" s="7"/>
      <c r="Y6735" s="7"/>
      <c r="Z6735" s="7"/>
    </row>
    <row r="6736" spans="1:26">
      <c r="A6736" s="7"/>
      <c r="B6736" s="7"/>
      <c r="C6736" s="7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7"/>
      <c r="R6736" s="7"/>
      <c r="S6736" s="7"/>
      <c r="T6736" s="7"/>
      <c r="U6736" s="7"/>
      <c r="V6736" s="7"/>
      <c r="W6736" s="7"/>
      <c r="X6736" s="7"/>
      <c r="Y6736" s="7"/>
      <c r="Z6736" s="7"/>
    </row>
    <row r="6737" spans="1:26">
      <c r="A6737" s="7"/>
      <c r="B6737" s="7"/>
      <c r="C6737" s="7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7"/>
      <c r="R6737" s="7"/>
      <c r="S6737" s="7"/>
      <c r="T6737" s="7"/>
      <c r="U6737" s="7"/>
      <c r="V6737" s="7"/>
      <c r="W6737" s="7"/>
      <c r="X6737" s="7"/>
      <c r="Y6737" s="7"/>
      <c r="Z6737" s="7"/>
    </row>
    <row r="6738" spans="1:26">
      <c r="A6738" s="7"/>
      <c r="B6738" s="7"/>
      <c r="C6738" s="7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7"/>
      <c r="R6738" s="7"/>
      <c r="S6738" s="7"/>
      <c r="T6738" s="7"/>
      <c r="U6738" s="7"/>
      <c r="V6738" s="7"/>
      <c r="W6738" s="7"/>
      <c r="X6738" s="7"/>
      <c r="Y6738" s="7"/>
      <c r="Z6738" s="7"/>
    </row>
    <row r="6739" spans="1:26">
      <c r="A6739" s="7"/>
      <c r="B6739" s="7"/>
      <c r="C6739" s="7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7"/>
      <c r="P6739" s="7"/>
      <c r="Q6739" s="7"/>
      <c r="R6739" s="7"/>
      <c r="S6739" s="7"/>
      <c r="T6739" s="7"/>
      <c r="U6739" s="7"/>
      <c r="V6739" s="7"/>
      <c r="W6739" s="7"/>
      <c r="X6739" s="7"/>
      <c r="Y6739" s="7"/>
      <c r="Z6739" s="7"/>
    </row>
    <row r="6740" spans="1:26">
      <c r="A6740" s="7"/>
      <c r="B6740" s="7"/>
      <c r="C6740" s="7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7"/>
      <c r="R6740" s="7"/>
      <c r="S6740" s="7"/>
      <c r="T6740" s="7"/>
      <c r="U6740" s="7"/>
      <c r="V6740" s="7"/>
      <c r="W6740" s="7"/>
      <c r="X6740" s="7"/>
      <c r="Y6740" s="7"/>
      <c r="Z6740" s="7"/>
    </row>
    <row r="6741" spans="1:26">
      <c r="A6741" s="7"/>
      <c r="B6741" s="7"/>
      <c r="C6741" s="7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7"/>
      <c r="R6741" s="7"/>
      <c r="S6741" s="7"/>
      <c r="T6741" s="7"/>
      <c r="U6741" s="7"/>
      <c r="V6741" s="7"/>
      <c r="W6741" s="7"/>
      <c r="X6741" s="7"/>
      <c r="Y6741" s="7"/>
      <c r="Z6741" s="7"/>
    </row>
    <row r="6742" spans="1:26">
      <c r="A6742" s="7"/>
      <c r="B6742" s="7"/>
      <c r="C6742" s="7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7"/>
      <c r="R6742" s="7"/>
      <c r="S6742" s="7"/>
      <c r="T6742" s="7"/>
      <c r="U6742" s="7"/>
      <c r="V6742" s="7"/>
      <c r="W6742" s="7"/>
      <c r="X6742" s="7"/>
      <c r="Y6742" s="7"/>
      <c r="Z6742" s="7"/>
    </row>
    <row r="6743" spans="1:26">
      <c r="A6743" s="7"/>
      <c r="B6743" s="7"/>
      <c r="C6743" s="7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7"/>
      <c r="R6743" s="7"/>
      <c r="S6743" s="7"/>
      <c r="T6743" s="7"/>
      <c r="U6743" s="7"/>
      <c r="V6743" s="7"/>
      <c r="W6743" s="7"/>
      <c r="X6743" s="7"/>
      <c r="Y6743" s="7"/>
      <c r="Z6743" s="7"/>
    </row>
    <row r="6744" spans="1:26">
      <c r="A6744" s="7"/>
      <c r="B6744" s="7"/>
      <c r="C6744" s="7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7"/>
      <c r="R6744" s="7"/>
      <c r="S6744" s="7"/>
      <c r="T6744" s="7"/>
      <c r="U6744" s="7"/>
      <c r="V6744" s="7"/>
      <c r="W6744" s="7"/>
      <c r="X6744" s="7"/>
      <c r="Y6744" s="7"/>
      <c r="Z6744" s="7"/>
    </row>
    <row r="6745" spans="1:26">
      <c r="A6745" s="7"/>
      <c r="B6745" s="7"/>
      <c r="C6745" s="7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/>
      <c r="Q6745" s="7"/>
      <c r="R6745" s="7"/>
      <c r="S6745" s="7"/>
      <c r="T6745" s="7"/>
      <c r="U6745" s="7"/>
      <c r="V6745" s="7"/>
      <c r="W6745" s="7"/>
      <c r="X6745" s="7"/>
      <c r="Y6745" s="7"/>
      <c r="Z6745" s="7"/>
    </row>
    <row r="6746" spans="1:26">
      <c r="A6746" s="7"/>
      <c r="B6746" s="7"/>
      <c r="C6746" s="7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7"/>
      <c r="R6746" s="7"/>
      <c r="S6746" s="7"/>
      <c r="T6746" s="7"/>
      <c r="U6746" s="7"/>
      <c r="V6746" s="7"/>
      <c r="W6746" s="7"/>
      <c r="X6746" s="7"/>
      <c r="Y6746" s="7"/>
      <c r="Z6746" s="7"/>
    </row>
    <row r="6747" spans="1:26">
      <c r="A6747" s="7"/>
      <c r="B6747" s="7"/>
      <c r="C6747" s="7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7"/>
      <c r="R6747" s="7"/>
      <c r="S6747" s="7"/>
      <c r="T6747" s="7"/>
      <c r="U6747" s="7"/>
      <c r="V6747" s="7"/>
      <c r="W6747" s="7"/>
      <c r="X6747" s="7"/>
      <c r="Y6747" s="7"/>
      <c r="Z6747" s="7"/>
    </row>
    <row r="6748" spans="1:26">
      <c r="A6748" s="7"/>
      <c r="B6748" s="7"/>
      <c r="C6748" s="7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7"/>
      <c r="R6748" s="7"/>
      <c r="S6748" s="7"/>
      <c r="T6748" s="7"/>
      <c r="U6748" s="7"/>
      <c r="V6748" s="7"/>
      <c r="W6748" s="7"/>
      <c r="X6748" s="7"/>
      <c r="Y6748" s="7"/>
      <c r="Z6748" s="7"/>
    </row>
    <row r="6749" spans="1:26">
      <c r="A6749" s="7"/>
      <c r="B6749" s="7"/>
      <c r="C6749" s="7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7"/>
      <c r="R6749" s="7"/>
      <c r="S6749" s="7"/>
      <c r="T6749" s="7"/>
      <c r="U6749" s="7"/>
      <c r="V6749" s="7"/>
      <c r="W6749" s="7"/>
      <c r="X6749" s="7"/>
      <c r="Y6749" s="7"/>
      <c r="Z6749" s="7"/>
    </row>
    <row r="6750" spans="1:26">
      <c r="A6750" s="7"/>
      <c r="B6750" s="7"/>
      <c r="C6750" s="7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7"/>
      <c r="R6750" s="7"/>
      <c r="S6750" s="7"/>
      <c r="T6750" s="7"/>
      <c r="U6750" s="7"/>
      <c r="V6750" s="7"/>
      <c r="W6750" s="7"/>
      <c r="X6750" s="7"/>
      <c r="Y6750" s="7"/>
      <c r="Z6750" s="7"/>
    </row>
    <row r="6751" spans="1:26">
      <c r="A6751" s="7"/>
      <c r="B6751" s="7"/>
      <c r="C6751" s="7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7"/>
      <c r="R6751" s="7"/>
      <c r="S6751" s="7"/>
      <c r="T6751" s="7"/>
      <c r="U6751" s="7"/>
      <c r="V6751" s="7"/>
      <c r="W6751" s="7"/>
      <c r="X6751" s="7"/>
      <c r="Y6751" s="7"/>
      <c r="Z6751" s="7"/>
    </row>
    <row r="6752" spans="1:26">
      <c r="A6752" s="7"/>
      <c r="B6752" s="7"/>
      <c r="C6752" s="7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7"/>
      <c r="R6752" s="7"/>
      <c r="S6752" s="7"/>
      <c r="T6752" s="7"/>
      <c r="U6752" s="7"/>
      <c r="V6752" s="7"/>
      <c r="W6752" s="7"/>
      <c r="X6752" s="7"/>
      <c r="Y6752" s="7"/>
      <c r="Z6752" s="7"/>
    </row>
    <row r="6753" spans="1:26">
      <c r="A6753" s="7"/>
      <c r="B6753" s="7"/>
      <c r="C6753" s="7"/>
      <c r="D6753" s="7"/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7"/>
      <c r="R6753" s="7"/>
      <c r="S6753" s="7"/>
      <c r="T6753" s="7"/>
      <c r="U6753" s="7"/>
      <c r="V6753" s="7"/>
      <c r="W6753" s="7"/>
      <c r="X6753" s="7"/>
      <c r="Y6753" s="7"/>
      <c r="Z6753" s="7"/>
    </row>
    <row r="6754" spans="1:26">
      <c r="A6754" s="7"/>
      <c r="B6754" s="7"/>
      <c r="C6754" s="7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7"/>
      <c r="R6754" s="7"/>
      <c r="S6754" s="7"/>
      <c r="T6754" s="7"/>
      <c r="U6754" s="7"/>
      <c r="V6754" s="7"/>
      <c r="W6754" s="7"/>
      <c r="X6754" s="7"/>
      <c r="Y6754" s="7"/>
      <c r="Z6754" s="7"/>
    </row>
    <row r="6755" spans="1:26">
      <c r="A6755" s="7"/>
      <c r="B6755" s="7"/>
      <c r="C6755" s="7"/>
      <c r="D6755" s="7"/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7"/>
      <c r="R6755" s="7"/>
      <c r="S6755" s="7"/>
      <c r="T6755" s="7"/>
      <c r="U6755" s="7"/>
      <c r="V6755" s="7"/>
      <c r="W6755" s="7"/>
      <c r="X6755" s="7"/>
      <c r="Y6755" s="7"/>
      <c r="Z6755" s="7"/>
    </row>
    <row r="6756" spans="1:26">
      <c r="A6756" s="7"/>
      <c r="B6756" s="7"/>
      <c r="C6756" s="7"/>
      <c r="D6756" s="7"/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7"/>
      <c r="R6756" s="7"/>
      <c r="S6756" s="7"/>
      <c r="T6756" s="7"/>
      <c r="U6756" s="7"/>
      <c r="V6756" s="7"/>
      <c r="W6756" s="7"/>
      <c r="X6756" s="7"/>
      <c r="Y6756" s="7"/>
      <c r="Z6756" s="7"/>
    </row>
    <row r="6757" spans="1:26">
      <c r="A6757" s="7"/>
      <c r="B6757" s="7"/>
      <c r="C6757" s="7"/>
      <c r="D6757" s="7"/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7"/>
      <c r="R6757" s="7"/>
      <c r="S6757" s="7"/>
      <c r="T6757" s="7"/>
      <c r="U6757" s="7"/>
      <c r="V6757" s="7"/>
      <c r="W6757" s="7"/>
      <c r="X6757" s="7"/>
      <c r="Y6757" s="7"/>
      <c r="Z6757" s="7"/>
    </row>
    <row r="6758" spans="1:26">
      <c r="A6758" s="7"/>
      <c r="B6758" s="7"/>
      <c r="C6758" s="7"/>
      <c r="D6758" s="7"/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7"/>
      <c r="R6758" s="7"/>
      <c r="S6758" s="7"/>
      <c r="T6758" s="7"/>
      <c r="U6758" s="7"/>
      <c r="V6758" s="7"/>
      <c r="W6758" s="7"/>
      <c r="X6758" s="7"/>
      <c r="Y6758" s="7"/>
      <c r="Z6758" s="7"/>
    </row>
    <row r="6759" spans="1:26">
      <c r="A6759" s="7"/>
      <c r="B6759" s="7"/>
      <c r="C6759" s="7"/>
      <c r="D6759" s="7"/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7"/>
      <c r="R6759" s="7"/>
      <c r="S6759" s="7"/>
      <c r="T6759" s="7"/>
      <c r="U6759" s="7"/>
      <c r="V6759" s="7"/>
      <c r="W6759" s="7"/>
      <c r="X6759" s="7"/>
      <c r="Y6759" s="7"/>
      <c r="Z6759" s="7"/>
    </row>
    <row r="6760" spans="1:26">
      <c r="A6760" s="7"/>
      <c r="B6760" s="7"/>
      <c r="C6760" s="7"/>
      <c r="D6760" s="7"/>
      <c r="E6760" s="7"/>
      <c r="F6760" s="7"/>
      <c r="G6760" s="7"/>
      <c r="H6760" s="7"/>
      <c r="I6760" s="7"/>
      <c r="J6760" s="7"/>
      <c r="K6760" s="7"/>
      <c r="L6760" s="7"/>
      <c r="M6760" s="7"/>
      <c r="N6760" s="7"/>
      <c r="O6760" s="7"/>
      <c r="P6760" s="7"/>
      <c r="Q6760" s="7"/>
      <c r="R6760" s="7"/>
      <c r="S6760" s="7"/>
      <c r="T6760" s="7"/>
      <c r="U6760" s="7"/>
      <c r="V6760" s="7"/>
      <c r="W6760" s="7"/>
      <c r="X6760" s="7"/>
      <c r="Y6760" s="7"/>
      <c r="Z6760" s="7"/>
    </row>
    <row r="6761" spans="1:26">
      <c r="A6761" s="7"/>
      <c r="B6761" s="7"/>
      <c r="C6761" s="7"/>
      <c r="D6761" s="7"/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7"/>
      <c r="P6761" s="7"/>
      <c r="Q6761" s="7"/>
      <c r="R6761" s="7"/>
      <c r="S6761" s="7"/>
      <c r="T6761" s="7"/>
      <c r="U6761" s="7"/>
      <c r="V6761" s="7"/>
      <c r="W6761" s="7"/>
      <c r="X6761" s="7"/>
      <c r="Y6761" s="7"/>
      <c r="Z6761" s="7"/>
    </row>
    <row r="6762" spans="1:26">
      <c r="A6762" s="7"/>
      <c r="B6762" s="7"/>
      <c r="C6762" s="7"/>
      <c r="D6762" s="7"/>
      <c r="E6762" s="7"/>
      <c r="F6762" s="7"/>
      <c r="G6762" s="7"/>
      <c r="H6762" s="7"/>
      <c r="I6762" s="7"/>
      <c r="J6762" s="7"/>
      <c r="K6762" s="7"/>
      <c r="L6762" s="7"/>
      <c r="M6762" s="7"/>
      <c r="N6762" s="7"/>
      <c r="O6762" s="7"/>
      <c r="P6762" s="7"/>
      <c r="Q6762" s="7"/>
      <c r="R6762" s="7"/>
      <c r="S6762" s="7"/>
      <c r="T6762" s="7"/>
      <c r="U6762" s="7"/>
      <c r="V6762" s="7"/>
      <c r="W6762" s="7"/>
      <c r="X6762" s="7"/>
      <c r="Y6762" s="7"/>
      <c r="Z6762" s="7"/>
    </row>
    <row r="6763" spans="1:26">
      <c r="A6763" s="7"/>
      <c r="B6763" s="7"/>
      <c r="C6763" s="7"/>
      <c r="D6763" s="7"/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7"/>
      <c r="P6763" s="7"/>
      <c r="Q6763" s="7"/>
      <c r="R6763" s="7"/>
      <c r="S6763" s="7"/>
      <c r="T6763" s="7"/>
      <c r="U6763" s="7"/>
      <c r="V6763" s="7"/>
      <c r="W6763" s="7"/>
      <c r="X6763" s="7"/>
      <c r="Y6763" s="7"/>
      <c r="Z6763" s="7"/>
    </row>
    <row r="6764" spans="1:26">
      <c r="A6764" s="7"/>
      <c r="B6764" s="7"/>
      <c r="C6764" s="7"/>
      <c r="D6764" s="7"/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7"/>
      <c r="R6764" s="7"/>
      <c r="S6764" s="7"/>
      <c r="T6764" s="7"/>
      <c r="U6764" s="7"/>
      <c r="V6764" s="7"/>
      <c r="W6764" s="7"/>
      <c r="X6764" s="7"/>
      <c r="Y6764" s="7"/>
      <c r="Z6764" s="7"/>
    </row>
    <row r="6765" spans="1:26">
      <c r="A6765" s="7"/>
      <c r="B6765" s="7"/>
      <c r="C6765" s="7"/>
      <c r="D6765" s="7"/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7"/>
      <c r="R6765" s="7"/>
      <c r="S6765" s="7"/>
      <c r="T6765" s="7"/>
      <c r="U6765" s="7"/>
      <c r="V6765" s="7"/>
      <c r="W6765" s="7"/>
      <c r="X6765" s="7"/>
      <c r="Y6765" s="7"/>
      <c r="Z6765" s="7"/>
    </row>
    <row r="6766" spans="1:26">
      <c r="A6766" s="7"/>
      <c r="B6766" s="7"/>
      <c r="C6766" s="7"/>
      <c r="D6766" s="7"/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7"/>
      <c r="R6766" s="7"/>
      <c r="S6766" s="7"/>
      <c r="T6766" s="7"/>
      <c r="U6766" s="7"/>
      <c r="V6766" s="7"/>
      <c r="W6766" s="7"/>
      <c r="X6766" s="7"/>
      <c r="Y6766" s="7"/>
      <c r="Z6766" s="7"/>
    </row>
    <row r="6767" spans="1:26">
      <c r="A6767" s="7"/>
      <c r="B6767" s="7"/>
      <c r="C6767" s="7"/>
      <c r="D6767" s="7"/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7"/>
      <c r="P6767" s="7"/>
      <c r="Q6767" s="7"/>
      <c r="R6767" s="7"/>
      <c r="S6767" s="7"/>
      <c r="T6767" s="7"/>
      <c r="U6767" s="7"/>
      <c r="V6767" s="7"/>
      <c r="W6767" s="7"/>
      <c r="X6767" s="7"/>
      <c r="Y6767" s="7"/>
      <c r="Z6767" s="7"/>
    </row>
    <row r="6768" spans="1:26">
      <c r="A6768" s="7"/>
      <c r="B6768" s="7"/>
      <c r="C6768" s="7"/>
      <c r="D6768" s="7"/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7"/>
      <c r="P6768" s="7"/>
      <c r="Q6768" s="7"/>
      <c r="R6768" s="7"/>
      <c r="S6768" s="7"/>
      <c r="T6768" s="7"/>
      <c r="U6768" s="7"/>
      <c r="V6768" s="7"/>
      <c r="W6768" s="7"/>
      <c r="X6768" s="7"/>
      <c r="Y6768" s="7"/>
      <c r="Z6768" s="7"/>
    </row>
    <row r="6769" spans="1:26">
      <c r="A6769" s="7"/>
      <c r="B6769" s="7"/>
      <c r="C6769" s="7"/>
      <c r="D6769" s="7"/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7"/>
      <c r="R6769" s="7"/>
      <c r="S6769" s="7"/>
      <c r="T6769" s="7"/>
      <c r="U6769" s="7"/>
      <c r="V6769" s="7"/>
      <c r="W6769" s="7"/>
      <c r="X6769" s="7"/>
      <c r="Y6769" s="7"/>
      <c r="Z6769" s="7"/>
    </row>
    <row r="6770" spans="1:26">
      <c r="A6770" s="7"/>
      <c r="B6770" s="7"/>
      <c r="C6770" s="7"/>
      <c r="D6770" s="7"/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7"/>
      <c r="R6770" s="7"/>
      <c r="S6770" s="7"/>
      <c r="T6770" s="7"/>
      <c r="U6770" s="7"/>
      <c r="V6770" s="7"/>
      <c r="W6770" s="7"/>
      <c r="X6770" s="7"/>
      <c r="Y6770" s="7"/>
      <c r="Z6770" s="7"/>
    </row>
    <row r="6771" spans="1:26">
      <c r="A6771" s="7"/>
      <c r="B6771" s="7"/>
      <c r="C6771" s="7"/>
      <c r="D6771" s="7"/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7"/>
      <c r="R6771" s="7"/>
      <c r="S6771" s="7"/>
      <c r="T6771" s="7"/>
      <c r="U6771" s="7"/>
      <c r="V6771" s="7"/>
      <c r="W6771" s="7"/>
      <c r="X6771" s="7"/>
      <c r="Y6771" s="7"/>
      <c r="Z6771" s="7"/>
    </row>
    <row r="6772" spans="1:26">
      <c r="A6772" s="7"/>
      <c r="B6772" s="7"/>
      <c r="C6772" s="7"/>
      <c r="D6772" s="7"/>
      <c r="E6772" s="7"/>
      <c r="F6772" s="7"/>
      <c r="G6772" s="7"/>
      <c r="H6772" s="7"/>
      <c r="I6772" s="7"/>
      <c r="J6772" s="7"/>
      <c r="K6772" s="7"/>
      <c r="L6772" s="7"/>
      <c r="M6772" s="7"/>
      <c r="N6772" s="7"/>
      <c r="O6772" s="7"/>
      <c r="P6772" s="7"/>
      <c r="Q6772" s="7"/>
      <c r="R6772" s="7"/>
      <c r="S6772" s="7"/>
      <c r="T6772" s="7"/>
      <c r="U6772" s="7"/>
      <c r="V6772" s="7"/>
      <c r="W6772" s="7"/>
      <c r="X6772" s="7"/>
      <c r="Y6772" s="7"/>
      <c r="Z6772" s="7"/>
    </row>
    <row r="6773" spans="1:26">
      <c r="A6773" s="7"/>
      <c r="B6773" s="7"/>
      <c r="C6773" s="7"/>
      <c r="D6773" s="7"/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7"/>
      <c r="R6773" s="7"/>
      <c r="S6773" s="7"/>
      <c r="T6773" s="7"/>
      <c r="U6773" s="7"/>
      <c r="V6773" s="7"/>
      <c r="W6773" s="7"/>
      <c r="X6773" s="7"/>
      <c r="Y6773" s="7"/>
      <c r="Z6773" s="7"/>
    </row>
    <row r="6774" spans="1:26">
      <c r="A6774" s="7"/>
      <c r="B6774" s="7"/>
      <c r="C6774" s="7"/>
      <c r="D6774" s="7"/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7"/>
      <c r="R6774" s="7"/>
      <c r="S6774" s="7"/>
      <c r="T6774" s="7"/>
      <c r="U6774" s="7"/>
      <c r="V6774" s="7"/>
      <c r="W6774" s="7"/>
      <c r="X6774" s="7"/>
      <c r="Y6774" s="7"/>
      <c r="Z6774" s="7"/>
    </row>
    <row r="6775" spans="1:26">
      <c r="A6775" s="7"/>
      <c r="B6775" s="7"/>
      <c r="C6775" s="7"/>
      <c r="D6775" s="7"/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7"/>
      <c r="R6775" s="7"/>
      <c r="S6775" s="7"/>
      <c r="T6775" s="7"/>
      <c r="U6775" s="7"/>
      <c r="V6775" s="7"/>
      <c r="W6775" s="7"/>
      <c r="X6775" s="7"/>
      <c r="Y6775" s="7"/>
      <c r="Z6775" s="7"/>
    </row>
    <row r="6776" spans="1:26">
      <c r="A6776" s="7"/>
      <c r="B6776" s="7"/>
      <c r="C6776" s="7"/>
      <c r="D6776" s="7"/>
      <c r="E6776" s="7"/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7"/>
      <c r="R6776" s="7"/>
      <c r="S6776" s="7"/>
      <c r="T6776" s="7"/>
      <c r="U6776" s="7"/>
      <c r="V6776" s="7"/>
      <c r="W6776" s="7"/>
      <c r="X6776" s="7"/>
      <c r="Y6776" s="7"/>
      <c r="Z6776" s="7"/>
    </row>
    <row r="6777" spans="1:26">
      <c r="A6777" s="7"/>
      <c r="B6777" s="7"/>
      <c r="C6777" s="7"/>
      <c r="D6777" s="7"/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7"/>
      <c r="P6777" s="7"/>
      <c r="Q6777" s="7"/>
      <c r="R6777" s="7"/>
      <c r="S6777" s="7"/>
      <c r="T6777" s="7"/>
      <c r="U6777" s="7"/>
      <c r="V6777" s="7"/>
      <c r="W6777" s="7"/>
      <c r="X6777" s="7"/>
      <c r="Y6777" s="7"/>
      <c r="Z6777" s="7"/>
    </row>
    <row r="6778" spans="1:26">
      <c r="A6778" s="7"/>
      <c r="B6778" s="7"/>
      <c r="C6778" s="7"/>
      <c r="D6778" s="7"/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7"/>
      <c r="R6778" s="7"/>
      <c r="S6778" s="7"/>
      <c r="T6778" s="7"/>
      <c r="U6778" s="7"/>
      <c r="V6778" s="7"/>
      <c r="W6778" s="7"/>
      <c r="X6778" s="7"/>
      <c r="Y6778" s="7"/>
      <c r="Z6778" s="7"/>
    </row>
    <row r="6779" spans="1:26">
      <c r="A6779" s="7"/>
      <c r="B6779" s="7"/>
      <c r="C6779" s="7"/>
      <c r="D6779" s="7"/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/>
      <c r="Q6779" s="7"/>
      <c r="R6779" s="7"/>
      <c r="S6779" s="7"/>
      <c r="T6779" s="7"/>
      <c r="U6779" s="7"/>
      <c r="V6779" s="7"/>
      <c r="W6779" s="7"/>
      <c r="X6779" s="7"/>
      <c r="Y6779" s="7"/>
      <c r="Z6779" s="7"/>
    </row>
    <row r="6780" spans="1:26">
      <c r="A6780" s="7"/>
      <c r="B6780" s="7"/>
      <c r="C6780" s="7"/>
      <c r="D6780" s="7"/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7"/>
      <c r="R6780" s="7"/>
      <c r="S6780" s="7"/>
      <c r="T6780" s="7"/>
      <c r="U6780" s="7"/>
      <c r="V6780" s="7"/>
      <c r="W6780" s="7"/>
      <c r="X6780" s="7"/>
      <c r="Y6780" s="7"/>
      <c r="Z6780" s="7"/>
    </row>
    <row r="6781" spans="1:26">
      <c r="A6781" s="7"/>
      <c r="B6781" s="7"/>
      <c r="C6781" s="7"/>
      <c r="D6781" s="7"/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7"/>
      <c r="R6781" s="7"/>
      <c r="S6781" s="7"/>
      <c r="T6781" s="7"/>
      <c r="U6781" s="7"/>
      <c r="V6781" s="7"/>
      <c r="W6781" s="7"/>
      <c r="X6781" s="7"/>
      <c r="Y6781" s="7"/>
      <c r="Z6781" s="7"/>
    </row>
    <row r="6782" spans="1:26">
      <c r="A6782" s="7"/>
      <c r="B6782" s="7"/>
      <c r="C6782" s="7"/>
      <c r="D6782" s="7"/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7"/>
      <c r="R6782" s="7"/>
      <c r="S6782" s="7"/>
      <c r="T6782" s="7"/>
      <c r="U6782" s="7"/>
      <c r="V6782" s="7"/>
      <c r="W6782" s="7"/>
      <c r="X6782" s="7"/>
      <c r="Y6782" s="7"/>
      <c r="Z6782" s="7"/>
    </row>
    <row r="6783" spans="1:26">
      <c r="A6783" s="7"/>
      <c r="B6783" s="7"/>
      <c r="C6783" s="7"/>
      <c r="D6783" s="7"/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7"/>
      <c r="R6783" s="7"/>
      <c r="S6783" s="7"/>
      <c r="T6783" s="7"/>
      <c r="U6783" s="7"/>
      <c r="V6783" s="7"/>
      <c r="W6783" s="7"/>
      <c r="X6783" s="7"/>
      <c r="Y6783" s="7"/>
      <c r="Z6783" s="7"/>
    </row>
    <row r="6784" spans="1:26">
      <c r="A6784" s="7"/>
      <c r="B6784" s="7"/>
      <c r="C6784" s="7"/>
      <c r="D6784" s="7"/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/>
      <c r="Q6784" s="7"/>
      <c r="R6784" s="7"/>
      <c r="S6784" s="7"/>
      <c r="T6784" s="7"/>
      <c r="U6784" s="7"/>
      <c r="V6784" s="7"/>
      <c r="W6784" s="7"/>
      <c r="X6784" s="7"/>
      <c r="Y6784" s="7"/>
      <c r="Z6784" s="7"/>
    </row>
    <row r="6785" spans="1:26">
      <c r="A6785" s="7"/>
      <c r="B6785" s="7"/>
      <c r="C6785" s="7"/>
      <c r="D6785" s="7"/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7"/>
      <c r="R6785" s="7"/>
      <c r="S6785" s="7"/>
      <c r="T6785" s="7"/>
      <c r="U6785" s="7"/>
      <c r="V6785" s="7"/>
      <c r="W6785" s="7"/>
      <c r="X6785" s="7"/>
      <c r="Y6785" s="7"/>
      <c r="Z6785" s="7"/>
    </row>
    <row r="6786" spans="1:26">
      <c r="A6786" s="7"/>
      <c r="B6786" s="7"/>
      <c r="C6786" s="7"/>
      <c r="D6786" s="7"/>
      <c r="E6786" s="7"/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/>
      <c r="Q6786" s="7"/>
      <c r="R6786" s="7"/>
      <c r="S6786" s="7"/>
      <c r="T6786" s="7"/>
      <c r="U6786" s="7"/>
      <c r="V6786" s="7"/>
      <c r="W6786" s="7"/>
      <c r="X6786" s="7"/>
      <c r="Y6786" s="7"/>
      <c r="Z6786" s="7"/>
    </row>
    <row r="6787" spans="1:26">
      <c r="A6787" s="7"/>
      <c r="B6787" s="7"/>
      <c r="C6787" s="7"/>
      <c r="D6787" s="7"/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7"/>
      <c r="R6787" s="7"/>
      <c r="S6787" s="7"/>
      <c r="T6787" s="7"/>
      <c r="U6787" s="7"/>
      <c r="V6787" s="7"/>
      <c r="W6787" s="7"/>
      <c r="X6787" s="7"/>
      <c r="Y6787" s="7"/>
      <c r="Z6787" s="7"/>
    </row>
    <row r="6788" spans="1:26">
      <c r="A6788" s="7"/>
      <c r="B6788" s="7"/>
      <c r="C6788" s="7"/>
      <c r="D6788" s="7"/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7"/>
      <c r="P6788" s="7"/>
      <c r="Q6788" s="7"/>
      <c r="R6788" s="7"/>
      <c r="S6788" s="7"/>
      <c r="T6788" s="7"/>
      <c r="U6788" s="7"/>
      <c r="V6788" s="7"/>
      <c r="W6788" s="7"/>
      <c r="X6788" s="7"/>
      <c r="Y6788" s="7"/>
      <c r="Z6788" s="7"/>
    </row>
    <row r="6789" spans="1:26">
      <c r="A6789" s="7"/>
      <c r="B6789" s="7"/>
      <c r="C6789" s="7"/>
      <c r="D6789" s="7"/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7"/>
      <c r="R6789" s="7"/>
      <c r="S6789" s="7"/>
      <c r="T6789" s="7"/>
      <c r="U6789" s="7"/>
      <c r="V6789" s="7"/>
      <c r="W6789" s="7"/>
      <c r="X6789" s="7"/>
      <c r="Y6789" s="7"/>
      <c r="Z6789" s="7"/>
    </row>
    <row r="6790" spans="1:26">
      <c r="A6790" s="7"/>
      <c r="B6790" s="7"/>
      <c r="C6790" s="7"/>
      <c r="D6790" s="7"/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7"/>
      <c r="P6790" s="7"/>
      <c r="Q6790" s="7"/>
      <c r="R6790" s="7"/>
      <c r="S6790" s="7"/>
      <c r="T6790" s="7"/>
      <c r="U6790" s="7"/>
      <c r="V6790" s="7"/>
      <c r="W6790" s="7"/>
      <c r="X6790" s="7"/>
      <c r="Y6790" s="7"/>
      <c r="Z6790" s="7"/>
    </row>
    <row r="6791" spans="1:26">
      <c r="A6791" s="7"/>
      <c r="B6791" s="7"/>
      <c r="C6791" s="7"/>
      <c r="D6791" s="7"/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/>
      <c r="Q6791" s="7"/>
      <c r="R6791" s="7"/>
      <c r="S6791" s="7"/>
      <c r="T6791" s="7"/>
      <c r="U6791" s="7"/>
      <c r="V6791" s="7"/>
      <c r="W6791" s="7"/>
      <c r="X6791" s="7"/>
      <c r="Y6791" s="7"/>
      <c r="Z6791" s="7"/>
    </row>
    <row r="6792" spans="1:26">
      <c r="A6792" s="7"/>
      <c r="B6792" s="7"/>
      <c r="C6792" s="7"/>
      <c r="D6792" s="7"/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7"/>
      <c r="R6792" s="7"/>
      <c r="S6792" s="7"/>
      <c r="T6792" s="7"/>
      <c r="U6792" s="7"/>
      <c r="V6792" s="7"/>
      <c r="W6792" s="7"/>
      <c r="X6792" s="7"/>
      <c r="Y6792" s="7"/>
      <c r="Z6792" s="7"/>
    </row>
    <row r="6793" spans="1:26">
      <c r="A6793" s="7"/>
      <c r="B6793" s="7"/>
      <c r="C6793" s="7"/>
      <c r="D6793" s="7"/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7"/>
      <c r="P6793" s="7"/>
      <c r="Q6793" s="7"/>
      <c r="R6793" s="7"/>
      <c r="S6793" s="7"/>
      <c r="T6793" s="7"/>
      <c r="U6793" s="7"/>
      <c r="V6793" s="7"/>
      <c r="W6793" s="7"/>
      <c r="X6793" s="7"/>
      <c r="Y6793" s="7"/>
      <c r="Z6793" s="7"/>
    </row>
    <row r="6794" spans="1:26">
      <c r="A6794" s="7"/>
      <c r="B6794" s="7"/>
      <c r="C6794" s="7"/>
      <c r="D6794" s="7"/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7"/>
      <c r="R6794" s="7"/>
      <c r="S6794" s="7"/>
      <c r="T6794" s="7"/>
      <c r="U6794" s="7"/>
      <c r="V6794" s="7"/>
      <c r="W6794" s="7"/>
      <c r="X6794" s="7"/>
      <c r="Y6794" s="7"/>
      <c r="Z6794" s="7"/>
    </row>
    <row r="6795" spans="1:26">
      <c r="A6795" s="7"/>
      <c r="B6795" s="7"/>
      <c r="C6795" s="7"/>
      <c r="D6795" s="7"/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7"/>
      <c r="R6795" s="7"/>
      <c r="S6795" s="7"/>
      <c r="T6795" s="7"/>
      <c r="U6795" s="7"/>
      <c r="V6795" s="7"/>
      <c r="W6795" s="7"/>
      <c r="X6795" s="7"/>
      <c r="Y6795" s="7"/>
      <c r="Z6795" s="7"/>
    </row>
    <row r="6796" spans="1:26">
      <c r="A6796" s="7"/>
      <c r="B6796" s="7"/>
      <c r="C6796" s="7"/>
      <c r="D6796" s="7"/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7"/>
      <c r="R6796" s="7"/>
      <c r="S6796" s="7"/>
      <c r="T6796" s="7"/>
      <c r="U6796" s="7"/>
      <c r="V6796" s="7"/>
      <c r="W6796" s="7"/>
      <c r="X6796" s="7"/>
      <c r="Y6796" s="7"/>
      <c r="Z6796" s="7"/>
    </row>
    <row r="6797" spans="1:26">
      <c r="A6797" s="7"/>
      <c r="B6797" s="7"/>
      <c r="C6797" s="7"/>
      <c r="D6797" s="7"/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7"/>
      <c r="R6797" s="7"/>
      <c r="S6797" s="7"/>
      <c r="T6797" s="7"/>
      <c r="U6797" s="7"/>
      <c r="V6797" s="7"/>
      <c r="W6797" s="7"/>
      <c r="X6797" s="7"/>
      <c r="Y6797" s="7"/>
      <c r="Z6797" s="7"/>
    </row>
    <row r="6798" spans="1:26">
      <c r="A6798" s="7"/>
      <c r="B6798" s="7"/>
      <c r="C6798" s="7"/>
      <c r="D6798" s="7"/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/>
      <c r="Q6798" s="7"/>
      <c r="R6798" s="7"/>
      <c r="S6798" s="7"/>
      <c r="T6798" s="7"/>
      <c r="U6798" s="7"/>
      <c r="V6798" s="7"/>
      <c r="W6798" s="7"/>
      <c r="X6798" s="7"/>
      <c r="Y6798" s="7"/>
      <c r="Z6798" s="7"/>
    </row>
    <row r="6799" spans="1:26">
      <c r="A6799" s="7"/>
      <c r="B6799" s="7"/>
      <c r="C6799" s="7"/>
      <c r="D6799" s="7"/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7"/>
      <c r="P6799" s="7"/>
      <c r="Q6799" s="7"/>
      <c r="R6799" s="7"/>
      <c r="S6799" s="7"/>
      <c r="T6799" s="7"/>
      <c r="U6799" s="7"/>
      <c r="V6799" s="7"/>
      <c r="W6799" s="7"/>
      <c r="X6799" s="7"/>
      <c r="Y6799" s="7"/>
      <c r="Z6799" s="7"/>
    </row>
    <row r="6800" spans="1:26">
      <c r="A6800" s="7"/>
      <c r="B6800" s="7"/>
      <c r="C6800" s="7"/>
      <c r="D6800" s="7"/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7"/>
      <c r="P6800" s="7"/>
      <c r="Q6800" s="7"/>
      <c r="R6800" s="7"/>
      <c r="S6800" s="7"/>
      <c r="T6800" s="7"/>
      <c r="U6800" s="7"/>
      <c r="V6800" s="7"/>
      <c r="W6800" s="7"/>
      <c r="X6800" s="7"/>
      <c r="Y6800" s="7"/>
      <c r="Z6800" s="7"/>
    </row>
    <row r="6801" spans="1:26">
      <c r="A6801" s="7"/>
      <c r="B6801" s="7"/>
      <c r="C6801" s="7"/>
      <c r="D6801" s="7"/>
      <c r="E6801" s="7"/>
      <c r="F6801" s="7"/>
      <c r="G6801" s="7"/>
      <c r="H6801" s="7"/>
      <c r="I6801" s="7"/>
      <c r="J6801" s="7"/>
      <c r="K6801" s="7"/>
      <c r="L6801" s="7"/>
      <c r="M6801" s="7"/>
      <c r="N6801" s="7"/>
      <c r="O6801" s="7"/>
      <c r="P6801" s="7"/>
      <c r="Q6801" s="7"/>
      <c r="R6801" s="7"/>
      <c r="S6801" s="7"/>
      <c r="T6801" s="7"/>
      <c r="U6801" s="7"/>
      <c r="V6801" s="7"/>
      <c r="W6801" s="7"/>
      <c r="X6801" s="7"/>
      <c r="Y6801" s="7"/>
      <c r="Z6801" s="7"/>
    </row>
    <row r="6802" spans="1:26">
      <c r="A6802" s="7"/>
      <c r="B6802" s="7"/>
      <c r="C6802" s="7"/>
      <c r="D6802" s="7"/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7"/>
      <c r="R6802" s="7"/>
      <c r="S6802" s="7"/>
      <c r="T6802" s="7"/>
      <c r="U6802" s="7"/>
      <c r="V6802" s="7"/>
      <c r="W6802" s="7"/>
      <c r="X6802" s="7"/>
      <c r="Y6802" s="7"/>
      <c r="Z6802" s="7"/>
    </row>
    <row r="6803" spans="1:26">
      <c r="A6803" s="7"/>
      <c r="B6803" s="7"/>
      <c r="C6803" s="7"/>
      <c r="D6803" s="7"/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7"/>
      <c r="R6803" s="7"/>
      <c r="S6803" s="7"/>
      <c r="T6803" s="7"/>
      <c r="U6803" s="7"/>
      <c r="V6803" s="7"/>
      <c r="W6803" s="7"/>
      <c r="X6803" s="7"/>
      <c r="Y6803" s="7"/>
      <c r="Z6803" s="7"/>
    </row>
    <row r="6804" spans="1:26">
      <c r="A6804" s="7"/>
      <c r="B6804" s="7"/>
      <c r="C6804" s="7"/>
      <c r="D6804" s="7"/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7"/>
      <c r="R6804" s="7"/>
      <c r="S6804" s="7"/>
      <c r="T6804" s="7"/>
      <c r="U6804" s="7"/>
      <c r="V6804" s="7"/>
      <c r="W6804" s="7"/>
      <c r="X6804" s="7"/>
      <c r="Y6804" s="7"/>
      <c r="Z6804" s="7"/>
    </row>
    <row r="6805" spans="1:26">
      <c r="A6805" s="7"/>
      <c r="B6805" s="7"/>
      <c r="C6805" s="7"/>
      <c r="D6805" s="7"/>
      <c r="E6805" s="7"/>
      <c r="F6805" s="7"/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7"/>
      <c r="R6805" s="7"/>
      <c r="S6805" s="7"/>
      <c r="T6805" s="7"/>
      <c r="U6805" s="7"/>
      <c r="V6805" s="7"/>
      <c r="W6805" s="7"/>
      <c r="X6805" s="7"/>
      <c r="Y6805" s="7"/>
      <c r="Z6805" s="7"/>
    </row>
    <row r="6806" spans="1:26">
      <c r="A6806" s="7"/>
      <c r="B6806" s="7"/>
      <c r="C6806" s="7"/>
      <c r="D6806" s="7"/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7"/>
      <c r="R6806" s="7"/>
      <c r="S6806" s="7"/>
      <c r="T6806" s="7"/>
      <c r="U6806" s="7"/>
      <c r="V6806" s="7"/>
      <c r="W6806" s="7"/>
      <c r="X6806" s="7"/>
      <c r="Y6806" s="7"/>
      <c r="Z6806" s="7"/>
    </row>
    <row r="6807" spans="1:26">
      <c r="A6807" s="7"/>
      <c r="B6807" s="7"/>
      <c r="C6807" s="7"/>
      <c r="D6807" s="7"/>
      <c r="E6807" s="7"/>
      <c r="F6807" s="7"/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7"/>
      <c r="R6807" s="7"/>
      <c r="S6807" s="7"/>
      <c r="T6807" s="7"/>
      <c r="U6807" s="7"/>
      <c r="V6807" s="7"/>
      <c r="W6807" s="7"/>
      <c r="X6807" s="7"/>
      <c r="Y6807" s="7"/>
      <c r="Z6807" s="7"/>
    </row>
    <row r="6808" spans="1:26">
      <c r="A6808" s="7"/>
      <c r="B6808" s="7"/>
      <c r="C6808" s="7"/>
      <c r="D6808" s="7"/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7"/>
      <c r="R6808" s="7"/>
      <c r="S6808" s="7"/>
      <c r="T6808" s="7"/>
      <c r="U6808" s="7"/>
      <c r="V6808" s="7"/>
      <c r="W6808" s="7"/>
      <c r="X6808" s="7"/>
      <c r="Y6808" s="7"/>
      <c r="Z6808" s="7"/>
    </row>
    <row r="6809" spans="1:26">
      <c r="A6809" s="7"/>
      <c r="B6809" s="7"/>
      <c r="C6809" s="7"/>
      <c r="D6809" s="7"/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7"/>
      <c r="R6809" s="7"/>
      <c r="S6809" s="7"/>
      <c r="T6809" s="7"/>
      <c r="U6809" s="7"/>
      <c r="V6809" s="7"/>
      <c r="W6809" s="7"/>
      <c r="X6809" s="7"/>
      <c r="Y6809" s="7"/>
      <c r="Z6809" s="7"/>
    </row>
    <row r="6810" spans="1:26">
      <c r="A6810" s="7"/>
      <c r="B6810" s="7"/>
      <c r="C6810" s="7"/>
      <c r="D6810" s="7"/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7"/>
      <c r="R6810" s="7"/>
      <c r="S6810" s="7"/>
      <c r="T6810" s="7"/>
      <c r="U6810" s="7"/>
      <c r="V6810" s="7"/>
      <c r="W6810" s="7"/>
      <c r="X6810" s="7"/>
      <c r="Y6810" s="7"/>
      <c r="Z6810" s="7"/>
    </row>
    <row r="6811" spans="1:26">
      <c r="A6811" s="7"/>
      <c r="B6811" s="7"/>
      <c r="C6811" s="7"/>
      <c r="D6811" s="7"/>
      <c r="E6811" s="7"/>
      <c r="F6811" s="7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7"/>
      <c r="R6811" s="7"/>
      <c r="S6811" s="7"/>
      <c r="T6811" s="7"/>
      <c r="U6811" s="7"/>
      <c r="V6811" s="7"/>
      <c r="W6811" s="7"/>
      <c r="X6811" s="7"/>
      <c r="Y6811" s="7"/>
      <c r="Z6811" s="7"/>
    </row>
    <row r="6812" spans="1:26">
      <c r="A6812" s="7"/>
      <c r="B6812" s="7"/>
      <c r="C6812" s="7"/>
      <c r="D6812" s="7"/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7"/>
      <c r="R6812" s="7"/>
      <c r="S6812" s="7"/>
      <c r="T6812" s="7"/>
      <c r="U6812" s="7"/>
      <c r="V6812" s="7"/>
      <c r="W6812" s="7"/>
      <c r="X6812" s="7"/>
      <c r="Y6812" s="7"/>
      <c r="Z6812" s="7"/>
    </row>
    <row r="6813" spans="1:26">
      <c r="A6813" s="7"/>
      <c r="B6813" s="7"/>
      <c r="C6813" s="7"/>
      <c r="D6813" s="7"/>
      <c r="E6813" s="7"/>
      <c r="F6813" s="7"/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7"/>
      <c r="R6813" s="7"/>
      <c r="S6813" s="7"/>
      <c r="T6813" s="7"/>
      <c r="U6813" s="7"/>
      <c r="V6813" s="7"/>
      <c r="W6813" s="7"/>
      <c r="X6813" s="7"/>
      <c r="Y6813" s="7"/>
      <c r="Z6813" s="7"/>
    </row>
    <row r="6814" spans="1:26">
      <c r="A6814" s="7"/>
      <c r="B6814" s="7"/>
      <c r="C6814" s="7"/>
      <c r="D6814" s="7"/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7"/>
      <c r="R6814" s="7"/>
      <c r="S6814" s="7"/>
      <c r="T6814" s="7"/>
      <c r="U6814" s="7"/>
      <c r="V6814" s="7"/>
      <c r="W6814" s="7"/>
      <c r="X6814" s="7"/>
      <c r="Y6814" s="7"/>
      <c r="Z6814" s="7"/>
    </row>
    <row r="6815" spans="1:26">
      <c r="A6815" s="7"/>
      <c r="B6815" s="7"/>
      <c r="C6815" s="7"/>
      <c r="D6815" s="7"/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7"/>
      <c r="P6815" s="7"/>
      <c r="Q6815" s="7"/>
      <c r="R6815" s="7"/>
      <c r="S6815" s="7"/>
      <c r="T6815" s="7"/>
      <c r="U6815" s="7"/>
      <c r="V6815" s="7"/>
      <c r="W6815" s="7"/>
      <c r="X6815" s="7"/>
      <c r="Y6815" s="7"/>
      <c r="Z6815" s="7"/>
    </row>
    <row r="6816" spans="1:26">
      <c r="A6816" s="7"/>
      <c r="B6816" s="7"/>
      <c r="C6816" s="7"/>
      <c r="D6816" s="7"/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7"/>
      <c r="R6816" s="7"/>
      <c r="S6816" s="7"/>
      <c r="T6816" s="7"/>
      <c r="U6816" s="7"/>
      <c r="V6816" s="7"/>
      <c r="W6816" s="7"/>
      <c r="X6816" s="7"/>
      <c r="Y6816" s="7"/>
      <c r="Z6816" s="7"/>
    </row>
    <row r="6817" spans="1:26">
      <c r="A6817" s="7"/>
      <c r="B6817" s="7"/>
      <c r="C6817" s="7"/>
      <c r="D6817" s="7"/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7"/>
      <c r="R6817" s="7"/>
      <c r="S6817" s="7"/>
      <c r="T6817" s="7"/>
      <c r="U6817" s="7"/>
      <c r="V6817" s="7"/>
      <c r="W6817" s="7"/>
      <c r="X6817" s="7"/>
      <c r="Y6817" s="7"/>
      <c r="Z6817" s="7"/>
    </row>
    <row r="6818" spans="1:26">
      <c r="A6818" s="7"/>
      <c r="B6818" s="7"/>
      <c r="C6818" s="7"/>
      <c r="D6818" s="7"/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7"/>
      <c r="P6818" s="7"/>
      <c r="Q6818" s="7"/>
      <c r="R6818" s="7"/>
      <c r="S6818" s="7"/>
      <c r="T6818" s="7"/>
      <c r="U6818" s="7"/>
      <c r="V6818" s="7"/>
      <c r="W6818" s="7"/>
      <c r="X6818" s="7"/>
      <c r="Y6818" s="7"/>
      <c r="Z6818" s="7"/>
    </row>
    <row r="6819" spans="1:26">
      <c r="A6819" s="7"/>
      <c r="B6819" s="7"/>
      <c r="C6819" s="7"/>
      <c r="D6819" s="7"/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7"/>
      <c r="P6819" s="7"/>
      <c r="Q6819" s="7"/>
      <c r="R6819" s="7"/>
      <c r="S6819" s="7"/>
      <c r="T6819" s="7"/>
      <c r="U6819" s="7"/>
      <c r="V6819" s="7"/>
      <c r="W6819" s="7"/>
      <c r="X6819" s="7"/>
      <c r="Y6819" s="7"/>
      <c r="Z6819" s="7"/>
    </row>
    <row r="6820" spans="1:26">
      <c r="A6820" s="7"/>
      <c r="B6820" s="7"/>
      <c r="C6820" s="7"/>
      <c r="D6820" s="7"/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7"/>
      <c r="R6820" s="7"/>
      <c r="S6820" s="7"/>
      <c r="T6820" s="7"/>
      <c r="U6820" s="7"/>
      <c r="V6820" s="7"/>
      <c r="W6820" s="7"/>
      <c r="X6820" s="7"/>
      <c r="Y6820" s="7"/>
      <c r="Z6820" s="7"/>
    </row>
    <row r="6821" spans="1:26">
      <c r="A6821" s="7"/>
      <c r="B6821" s="7"/>
      <c r="C6821" s="7"/>
      <c r="D6821" s="7"/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7"/>
      <c r="R6821" s="7"/>
      <c r="S6821" s="7"/>
      <c r="T6821" s="7"/>
      <c r="U6821" s="7"/>
      <c r="V6821" s="7"/>
      <c r="W6821" s="7"/>
      <c r="X6821" s="7"/>
      <c r="Y6821" s="7"/>
      <c r="Z6821" s="7"/>
    </row>
    <row r="6822" spans="1:26">
      <c r="A6822" s="7"/>
      <c r="B6822" s="7"/>
      <c r="C6822" s="7"/>
      <c r="D6822" s="7"/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7"/>
      <c r="R6822" s="7"/>
      <c r="S6822" s="7"/>
      <c r="T6822" s="7"/>
      <c r="U6822" s="7"/>
      <c r="V6822" s="7"/>
      <c r="W6822" s="7"/>
      <c r="X6822" s="7"/>
      <c r="Y6822" s="7"/>
      <c r="Z6822" s="7"/>
    </row>
    <row r="6823" spans="1:26">
      <c r="A6823" s="7"/>
      <c r="B6823" s="7"/>
      <c r="C6823" s="7"/>
      <c r="D6823" s="7"/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7"/>
      <c r="R6823" s="7"/>
      <c r="S6823" s="7"/>
      <c r="T6823" s="7"/>
      <c r="U6823" s="7"/>
      <c r="V6823" s="7"/>
      <c r="W6823" s="7"/>
      <c r="X6823" s="7"/>
      <c r="Y6823" s="7"/>
      <c r="Z6823" s="7"/>
    </row>
    <row r="6824" spans="1:26">
      <c r="A6824" s="7"/>
      <c r="B6824" s="7"/>
      <c r="C6824" s="7"/>
      <c r="D6824" s="7"/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7"/>
      <c r="P6824" s="7"/>
      <c r="Q6824" s="7"/>
      <c r="R6824" s="7"/>
      <c r="S6824" s="7"/>
      <c r="T6824" s="7"/>
      <c r="U6824" s="7"/>
      <c r="V6824" s="7"/>
      <c r="W6824" s="7"/>
      <c r="X6824" s="7"/>
      <c r="Y6824" s="7"/>
      <c r="Z6824" s="7"/>
    </row>
    <row r="6825" spans="1:26">
      <c r="A6825" s="7"/>
      <c r="B6825" s="7"/>
      <c r="C6825" s="7"/>
      <c r="D6825" s="7"/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7"/>
      <c r="R6825" s="7"/>
      <c r="S6825" s="7"/>
      <c r="T6825" s="7"/>
      <c r="U6825" s="7"/>
      <c r="V6825" s="7"/>
      <c r="W6825" s="7"/>
      <c r="X6825" s="7"/>
      <c r="Y6825" s="7"/>
      <c r="Z6825" s="7"/>
    </row>
    <row r="6826" spans="1:26">
      <c r="A6826" s="7"/>
      <c r="B6826" s="7"/>
      <c r="C6826" s="7"/>
      <c r="D6826" s="7"/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7"/>
      <c r="R6826" s="7"/>
      <c r="S6826" s="7"/>
      <c r="T6826" s="7"/>
      <c r="U6826" s="7"/>
      <c r="V6826" s="7"/>
      <c r="W6826" s="7"/>
      <c r="X6826" s="7"/>
      <c r="Y6826" s="7"/>
      <c r="Z6826" s="7"/>
    </row>
    <row r="6827" spans="1:26">
      <c r="A6827" s="7"/>
      <c r="B6827" s="7"/>
      <c r="C6827" s="7"/>
      <c r="D6827" s="7"/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/>
      <c r="Q6827" s="7"/>
      <c r="R6827" s="7"/>
      <c r="S6827" s="7"/>
      <c r="T6827" s="7"/>
      <c r="U6827" s="7"/>
      <c r="V6827" s="7"/>
      <c r="W6827" s="7"/>
      <c r="X6827" s="7"/>
      <c r="Y6827" s="7"/>
      <c r="Z6827" s="7"/>
    </row>
    <row r="6828" spans="1:26">
      <c r="A6828" s="7"/>
      <c r="B6828" s="7"/>
      <c r="C6828" s="7"/>
      <c r="D6828" s="7"/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7"/>
      <c r="P6828" s="7"/>
      <c r="Q6828" s="7"/>
      <c r="R6828" s="7"/>
      <c r="S6828" s="7"/>
      <c r="T6828" s="7"/>
      <c r="U6828" s="7"/>
      <c r="V6828" s="7"/>
      <c r="W6828" s="7"/>
      <c r="X6828" s="7"/>
      <c r="Y6828" s="7"/>
      <c r="Z6828" s="7"/>
    </row>
    <row r="6829" spans="1:26">
      <c r="A6829" s="7"/>
      <c r="B6829" s="7"/>
      <c r="C6829" s="7"/>
      <c r="D6829" s="7"/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7"/>
      <c r="R6829" s="7"/>
      <c r="S6829" s="7"/>
      <c r="T6829" s="7"/>
      <c r="U6829" s="7"/>
      <c r="V6829" s="7"/>
      <c r="W6829" s="7"/>
      <c r="X6829" s="7"/>
      <c r="Y6829" s="7"/>
      <c r="Z6829" s="7"/>
    </row>
    <row r="6830" spans="1:26">
      <c r="A6830" s="7"/>
      <c r="B6830" s="7"/>
      <c r="C6830" s="7"/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7"/>
      <c r="R6830" s="7"/>
      <c r="S6830" s="7"/>
      <c r="T6830" s="7"/>
      <c r="U6830" s="7"/>
      <c r="V6830" s="7"/>
      <c r="W6830" s="7"/>
      <c r="X6830" s="7"/>
      <c r="Y6830" s="7"/>
      <c r="Z6830" s="7"/>
    </row>
    <row r="6831" spans="1:26">
      <c r="A6831" s="7"/>
      <c r="B6831" s="7"/>
      <c r="C6831" s="7"/>
      <c r="D6831" s="7"/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7"/>
      <c r="P6831" s="7"/>
      <c r="Q6831" s="7"/>
      <c r="R6831" s="7"/>
      <c r="S6831" s="7"/>
      <c r="T6831" s="7"/>
      <c r="U6831" s="7"/>
      <c r="V6831" s="7"/>
      <c r="W6831" s="7"/>
      <c r="X6831" s="7"/>
      <c r="Y6831" s="7"/>
      <c r="Z6831" s="7"/>
    </row>
    <row r="6832" spans="1:26">
      <c r="A6832" s="7"/>
      <c r="B6832" s="7"/>
      <c r="C6832" s="7"/>
      <c r="D6832" s="7"/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7"/>
      <c r="P6832" s="7"/>
      <c r="Q6832" s="7"/>
      <c r="R6832" s="7"/>
      <c r="S6832" s="7"/>
      <c r="T6832" s="7"/>
      <c r="U6832" s="7"/>
      <c r="V6832" s="7"/>
      <c r="W6832" s="7"/>
      <c r="X6832" s="7"/>
      <c r="Y6832" s="7"/>
      <c r="Z6832" s="7"/>
    </row>
    <row r="6833" spans="1:26">
      <c r="A6833" s="7"/>
      <c r="B6833" s="7"/>
      <c r="C6833" s="7"/>
      <c r="D6833" s="7"/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7"/>
      <c r="P6833" s="7"/>
      <c r="Q6833" s="7"/>
      <c r="R6833" s="7"/>
      <c r="S6833" s="7"/>
      <c r="T6833" s="7"/>
      <c r="U6833" s="7"/>
      <c r="V6833" s="7"/>
      <c r="W6833" s="7"/>
      <c r="X6833" s="7"/>
      <c r="Y6833" s="7"/>
      <c r="Z6833" s="7"/>
    </row>
    <row r="6834" spans="1:26">
      <c r="A6834" s="7"/>
      <c r="B6834" s="7"/>
      <c r="C6834" s="7"/>
      <c r="D6834" s="7"/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7"/>
      <c r="P6834" s="7"/>
      <c r="Q6834" s="7"/>
      <c r="R6834" s="7"/>
      <c r="S6834" s="7"/>
      <c r="T6834" s="7"/>
      <c r="U6834" s="7"/>
      <c r="V6834" s="7"/>
      <c r="W6834" s="7"/>
      <c r="X6834" s="7"/>
      <c r="Y6834" s="7"/>
      <c r="Z6834" s="7"/>
    </row>
    <row r="6835" spans="1:26">
      <c r="A6835" s="7"/>
      <c r="B6835" s="7"/>
      <c r="C6835" s="7"/>
      <c r="D6835" s="7"/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7"/>
      <c r="P6835" s="7"/>
      <c r="Q6835" s="7"/>
      <c r="R6835" s="7"/>
      <c r="S6835" s="7"/>
      <c r="T6835" s="7"/>
      <c r="U6835" s="7"/>
      <c r="V6835" s="7"/>
      <c r="W6835" s="7"/>
      <c r="X6835" s="7"/>
      <c r="Y6835" s="7"/>
      <c r="Z6835" s="7"/>
    </row>
    <row r="6836" spans="1:26">
      <c r="A6836" s="7"/>
      <c r="B6836" s="7"/>
      <c r="C6836" s="7"/>
      <c r="D6836" s="7"/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7"/>
      <c r="R6836" s="7"/>
      <c r="S6836" s="7"/>
      <c r="T6836" s="7"/>
      <c r="U6836" s="7"/>
      <c r="V6836" s="7"/>
      <c r="W6836" s="7"/>
      <c r="X6836" s="7"/>
      <c r="Y6836" s="7"/>
      <c r="Z6836" s="7"/>
    </row>
    <row r="6837" spans="1:26">
      <c r="A6837" s="7"/>
      <c r="B6837" s="7"/>
      <c r="C6837" s="7"/>
      <c r="D6837" s="7"/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7"/>
      <c r="P6837" s="7"/>
      <c r="Q6837" s="7"/>
      <c r="R6837" s="7"/>
      <c r="S6837" s="7"/>
      <c r="T6837" s="7"/>
      <c r="U6837" s="7"/>
      <c r="V6837" s="7"/>
      <c r="W6837" s="7"/>
      <c r="X6837" s="7"/>
      <c r="Y6837" s="7"/>
      <c r="Z6837" s="7"/>
    </row>
    <row r="6838" spans="1:26">
      <c r="A6838" s="7"/>
      <c r="B6838" s="7"/>
      <c r="C6838" s="7"/>
      <c r="D6838" s="7"/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7"/>
      <c r="P6838" s="7"/>
      <c r="Q6838" s="7"/>
      <c r="R6838" s="7"/>
      <c r="S6838" s="7"/>
      <c r="T6838" s="7"/>
      <c r="U6838" s="7"/>
      <c r="V6838" s="7"/>
      <c r="W6838" s="7"/>
      <c r="X6838" s="7"/>
      <c r="Y6838" s="7"/>
      <c r="Z6838" s="7"/>
    </row>
    <row r="6839" spans="1:26">
      <c r="A6839" s="7"/>
      <c r="B6839" s="7"/>
      <c r="C6839" s="7"/>
      <c r="D6839" s="7"/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7"/>
      <c r="R6839" s="7"/>
      <c r="S6839" s="7"/>
      <c r="T6839" s="7"/>
      <c r="U6839" s="7"/>
      <c r="V6839" s="7"/>
      <c r="W6839" s="7"/>
      <c r="X6839" s="7"/>
      <c r="Y6839" s="7"/>
      <c r="Z6839" s="7"/>
    </row>
    <row r="6840" spans="1:26">
      <c r="A6840" s="7"/>
      <c r="B6840" s="7"/>
      <c r="C6840" s="7"/>
      <c r="D6840" s="7"/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7"/>
      <c r="R6840" s="7"/>
      <c r="S6840" s="7"/>
      <c r="T6840" s="7"/>
      <c r="U6840" s="7"/>
      <c r="V6840" s="7"/>
      <c r="W6840" s="7"/>
      <c r="X6840" s="7"/>
      <c r="Y6840" s="7"/>
      <c r="Z6840" s="7"/>
    </row>
    <row r="6841" spans="1:26">
      <c r="A6841" s="7"/>
      <c r="B6841" s="7"/>
      <c r="C6841" s="7"/>
      <c r="D6841" s="7"/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7"/>
      <c r="R6841" s="7"/>
      <c r="S6841" s="7"/>
      <c r="T6841" s="7"/>
      <c r="U6841" s="7"/>
      <c r="V6841" s="7"/>
      <c r="W6841" s="7"/>
      <c r="X6841" s="7"/>
      <c r="Y6841" s="7"/>
      <c r="Z6841" s="7"/>
    </row>
    <row r="6842" spans="1:26">
      <c r="A6842" s="7"/>
      <c r="B6842" s="7"/>
      <c r="C6842" s="7"/>
      <c r="D6842" s="7"/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7"/>
      <c r="R6842" s="7"/>
      <c r="S6842" s="7"/>
      <c r="T6842" s="7"/>
      <c r="U6842" s="7"/>
      <c r="V6842" s="7"/>
      <c r="W6842" s="7"/>
      <c r="X6842" s="7"/>
      <c r="Y6842" s="7"/>
      <c r="Z6842" s="7"/>
    </row>
    <row r="6843" spans="1:26">
      <c r="A6843" s="7"/>
      <c r="B6843" s="7"/>
      <c r="C6843" s="7"/>
      <c r="D6843" s="7"/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7"/>
      <c r="R6843" s="7"/>
      <c r="S6843" s="7"/>
      <c r="T6843" s="7"/>
      <c r="U6843" s="7"/>
      <c r="V6843" s="7"/>
      <c r="W6843" s="7"/>
      <c r="X6843" s="7"/>
      <c r="Y6843" s="7"/>
      <c r="Z6843" s="7"/>
    </row>
    <row r="6844" spans="1:26">
      <c r="A6844" s="7"/>
      <c r="B6844" s="7"/>
      <c r="C6844" s="7"/>
      <c r="D6844" s="7"/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7"/>
      <c r="P6844" s="7"/>
      <c r="Q6844" s="7"/>
      <c r="R6844" s="7"/>
      <c r="S6844" s="7"/>
      <c r="T6844" s="7"/>
      <c r="U6844" s="7"/>
      <c r="V6844" s="7"/>
      <c r="W6844" s="7"/>
      <c r="X6844" s="7"/>
      <c r="Y6844" s="7"/>
      <c r="Z6844" s="7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hisWorkbook.openUI">
                <anchor moveWithCells="1" sizeWithCells="1">
                  <from>
                    <xdr:col>5</xdr:col>
                    <xdr:colOff>38100</xdr:colOff>
                    <xdr:row>1</xdr:row>
                    <xdr:rowOff>30480</xdr:rowOff>
                  </from>
                  <to>
                    <xdr:col>6</xdr:col>
                    <xdr:colOff>601980</xdr:colOff>
                    <xdr:row>2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M18"/>
  <sheetViews>
    <sheetView workbookViewId="0">
      <selection activeCell="C25" sqref="C25"/>
    </sheetView>
  </sheetViews>
  <sheetFormatPr defaultColWidth="11.5546875" defaultRowHeight="13.2"/>
  <cols>
    <col min="2" max="2" width="40.44140625" bestFit="1" customWidth="1"/>
    <col min="3" max="3" width="24.44140625" style="2" customWidth="1"/>
    <col min="12" max="12" width="18.5546875" customWidth="1"/>
  </cols>
  <sheetData>
    <row r="2" spans="2:13" ht="13.8" thickBot="1"/>
    <row r="3" spans="2:13" ht="12.75" customHeight="1">
      <c r="B3" s="1" t="s">
        <v>0</v>
      </c>
      <c r="C3" s="3">
        <v>4</v>
      </c>
      <c r="E3" s="173" t="s">
        <v>3</v>
      </c>
      <c r="F3" s="174"/>
    </row>
    <row r="4" spans="2:13" ht="12.75" customHeight="1">
      <c r="B4" s="1" t="s">
        <v>1</v>
      </c>
      <c r="C4" s="3">
        <v>9600</v>
      </c>
      <c r="E4" s="175"/>
      <c r="F4" s="176"/>
    </row>
    <row r="5" spans="2:13" ht="12.75" customHeight="1">
      <c r="B5" s="1" t="s">
        <v>2</v>
      </c>
      <c r="C5" s="2" t="b">
        <v>1</v>
      </c>
      <c r="E5" s="175"/>
      <c r="F5" s="176"/>
    </row>
    <row r="6" spans="2:13" ht="12.75" customHeight="1">
      <c r="B6" s="1" t="s">
        <v>5</v>
      </c>
      <c r="C6" s="2" t="b">
        <v>1</v>
      </c>
      <c r="E6" s="175"/>
      <c r="F6" s="176"/>
    </row>
    <row r="7" spans="2:13" ht="12.75" customHeight="1">
      <c r="B7" s="1" t="s">
        <v>6</v>
      </c>
      <c r="C7" s="2" t="b">
        <v>1</v>
      </c>
      <c r="E7" s="175"/>
      <c r="F7" s="176"/>
      <c r="M7" s="1"/>
    </row>
    <row r="8" spans="2:13" ht="12.75" customHeight="1">
      <c r="B8" s="1" t="s">
        <v>7</v>
      </c>
      <c r="C8" s="2" t="b">
        <v>1</v>
      </c>
      <c r="E8" s="175"/>
      <c r="F8" s="176"/>
      <c r="L8" s="1"/>
      <c r="M8" s="1"/>
    </row>
    <row r="9" spans="2:13" ht="12.75" customHeight="1">
      <c r="B9" s="1" t="s">
        <v>4</v>
      </c>
      <c r="C9" s="3" t="s">
        <v>92</v>
      </c>
      <c r="E9" s="175"/>
      <c r="F9" s="176"/>
      <c r="M9" s="1"/>
    </row>
    <row r="10" spans="2:13" ht="13.5" customHeight="1">
      <c r="B10" s="1" t="s">
        <v>9</v>
      </c>
      <c r="C10" s="2" t="b">
        <v>1</v>
      </c>
      <c r="E10" s="175"/>
      <c r="F10" s="176"/>
    </row>
    <row r="11" spans="2:13" ht="13.5" customHeight="1">
      <c r="B11" s="1" t="s">
        <v>8</v>
      </c>
      <c r="C11" s="2" t="b">
        <v>1</v>
      </c>
      <c r="E11" s="175"/>
      <c r="F11" s="176"/>
    </row>
    <row r="12" spans="2:13" ht="12.75" customHeight="1">
      <c r="B12" s="1" t="s">
        <v>10</v>
      </c>
      <c r="C12" s="2" t="b">
        <v>1</v>
      </c>
      <c r="E12" s="175"/>
      <c r="F12" s="176"/>
    </row>
    <row r="13" spans="2:13" ht="12.75" customHeight="1">
      <c r="B13" s="1" t="s">
        <v>11</v>
      </c>
      <c r="C13" s="2" t="b">
        <v>1</v>
      </c>
      <c r="E13" s="175"/>
      <c r="F13" s="176"/>
    </row>
    <row r="14" spans="2:13" ht="13.5" customHeight="1">
      <c r="B14" s="1" t="s">
        <v>12</v>
      </c>
      <c r="C14" s="2">
        <v>740.5</v>
      </c>
      <c r="E14" s="175"/>
      <c r="F14" s="176"/>
    </row>
    <row r="15" spans="2:13">
      <c r="B15" s="1" t="s">
        <v>13</v>
      </c>
      <c r="C15" s="3">
        <v>1024</v>
      </c>
      <c r="E15" s="175"/>
      <c r="F15" s="176"/>
    </row>
    <row r="16" spans="2:13">
      <c r="B16" s="1" t="s">
        <v>14</v>
      </c>
      <c r="C16" s="3">
        <v>1024</v>
      </c>
      <c r="E16" s="175"/>
      <c r="F16" s="176"/>
    </row>
    <row r="17" spans="2:6">
      <c r="B17" s="1" t="s">
        <v>15</v>
      </c>
      <c r="C17" s="3">
        <v>1024</v>
      </c>
      <c r="E17" s="175"/>
      <c r="F17" s="176"/>
    </row>
    <row r="18" spans="2:6" ht="13.8" thickBot="1">
      <c r="B18" s="1" t="s">
        <v>16</v>
      </c>
      <c r="C18" s="3">
        <v>64</v>
      </c>
      <c r="E18" s="177"/>
      <c r="F18" s="178"/>
    </row>
  </sheetData>
  <mergeCells count="1">
    <mergeCell ref="E3:F18"/>
  </mergeCells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MxL7704</vt:lpstr>
      <vt:lpstr>Simple Data</vt:lpstr>
      <vt:lpstr>PLXDAQ_new_Settings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 Huang</dc:creator>
  <cp:lastModifiedBy>Pei (Pei-Cheng) Huang</cp:lastModifiedBy>
  <dcterms:created xsi:type="dcterms:W3CDTF">2002-07-12T16:49:39Z</dcterms:created>
  <dcterms:modified xsi:type="dcterms:W3CDTF">2019-06-21T08:17:25Z</dcterms:modified>
</cp:coreProperties>
</file>